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155" windowHeight="7485"/>
  </bookViews>
  <sheets>
    <sheet name="ком 18 (7Б) (2)" sheetId="1" r:id="rId1"/>
  </sheets>
  <externalReferences>
    <externalReference r:id="rId2"/>
  </externalReferences>
  <definedNames>
    <definedName name="_xlnm._FilterDatabase" localSheetId="0" hidden="1">'ком 18 (7Б) (2)'!$A$25:$X$56</definedName>
    <definedName name="BFT_Print_Titles" localSheetId="0">'ком 18 (7Б) (2)'!$23:$25</definedName>
    <definedName name="_xlnm.Print_Titles" localSheetId="0">'ком 18 (7Б) (2)'!$23:$25</definedName>
    <definedName name="_xlnm.Print_Area" localSheetId="0">'ком 18 (7Б) (2)'!$A$1:$K$260</definedName>
  </definedNames>
  <calcPr calcId="145621"/>
</workbook>
</file>

<file path=xl/calcChain.xml><?xml version="1.0" encoding="utf-8"?>
<calcChain xmlns="http://schemas.openxmlformats.org/spreadsheetml/2006/main">
  <c r="N26" i="1" l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I52" i="1"/>
  <c r="N52" i="1" s="1"/>
  <c r="N53" i="1"/>
  <c r="N54" i="1"/>
  <c r="I55" i="1"/>
  <c r="N55" i="1" s="1"/>
  <c r="P58" i="1"/>
  <c r="N65" i="1"/>
  <c r="O65" i="1"/>
  <c r="I66" i="1"/>
  <c r="N66" i="1"/>
  <c r="O66" i="1" s="1"/>
  <c r="N67" i="1"/>
  <c r="O67" i="1" s="1"/>
  <c r="I68" i="1"/>
  <c r="N68" i="1" s="1"/>
  <c r="O68" i="1" s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I128" i="1"/>
  <c r="N128" i="1"/>
  <c r="O128" i="1" s="1"/>
  <c r="N129" i="1"/>
  <c r="O129" i="1" s="1"/>
  <c r="N130" i="1"/>
  <c r="O130" i="1" s="1"/>
  <c r="N131" i="1"/>
  <c r="O131" i="1" s="1"/>
  <c r="I132" i="1"/>
  <c r="N132" i="1" s="1"/>
  <c r="O132" i="1" s="1"/>
  <c r="N133" i="1"/>
  <c r="O133" i="1"/>
  <c r="I134" i="1"/>
  <c r="I135" i="1" s="1"/>
  <c r="N135" i="1" s="1"/>
  <c r="N134" i="1"/>
  <c r="O134" i="1" s="1"/>
  <c r="I151" i="1"/>
  <c r="I152" i="1" s="1"/>
  <c r="I153" i="1"/>
  <c r="I154" i="1" s="1"/>
  <c r="I155" i="1"/>
  <c r="I240" i="1" s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4" i="1" s="1"/>
  <c r="I242" i="1"/>
  <c r="I243" i="1"/>
  <c r="I245" i="1"/>
  <c r="I248" i="1" s="1"/>
  <c r="I246" i="1"/>
  <c r="I247" i="1"/>
  <c r="I249" i="1" l="1"/>
  <c r="M249" i="1" s="1"/>
  <c r="M251" i="1" s="1"/>
  <c r="I56" i="1"/>
  <c r="N56" i="1" s="1"/>
  <c r="O135" i="1" s="1"/>
  <c r="M137" i="1"/>
</calcChain>
</file>

<file path=xl/sharedStrings.xml><?xml version="1.0" encoding="utf-8"?>
<sst xmlns="http://schemas.openxmlformats.org/spreadsheetml/2006/main" count="1632" uniqueCount="255">
  <si>
    <t>Всего страниц</t>
  </si>
  <si>
    <t>Номер страницы</t>
  </si>
  <si>
    <t>"28" _декабря_  20 18 г.</t>
  </si>
  <si>
    <t>(расшифровка подписи)</t>
  </si>
  <si>
    <t>(подпись)</t>
  </si>
  <si>
    <t>Перевалова М.В.</t>
  </si>
  <si>
    <r>
      <t xml:space="preserve">Исполнитель  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вед.экономист</t>
    </r>
  </si>
  <si>
    <t>Садкова Л.А.</t>
  </si>
  <si>
    <t>Начальник ПЭО</t>
  </si>
  <si>
    <t>В.Н. Приходько</t>
  </si>
  <si>
    <t>Зам. председателя Комитета по образованию МР УРМО</t>
  </si>
  <si>
    <t xml:space="preserve">Справочно курс валюты на дату </t>
  </si>
  <si>
    <t>Х</t>
  </si>
  <si>
    <t>ВСЕГО</t>
  </si>
  <si>
    <t/>
  </si>
  <si>
    <t>00</t>
  </si>
  <si>
    <t>11</t>
  </si>
  <si>
    <t>Итого по коду БК (по коду раздела)</t>
  </si>
  <si>
    <t>11131</t>
  </si>
  <si>
    <t>241</t>
  </si>
  <si>
    <t>611</t>
  </si>
  <si>
    <t>7900229999</t>
  </si>
  <si>
    <t>01</t>
  </si>
  <si>
    <t>Безвозмездные перечисления государственным и муниципальным организациям</t>
  </si>
  <si>
    <t>296</t>
  </si>
  <si>
    <t>244</t>
  </si>
  <si>
    <t>7900220190</t>
  </si>
  <si>
    <t>Прочие расходы</t>
  </si>
  <si>
    <t>290</t>
  </si>
  <si>
    <t>10</t>
  </si>
  <si>
    <t>11114</t>
  </si>
  <si>
    <t>612</t>
  </si>
  <si>
    <t>7620029999</t>
  </si>
  <si>
    <t>06</t>
  </si>
  <si>
    <t>262</t>
  </si>
  <si>
    <t>313</t>
  </si>
  <si>
    <t>7320029999</t>
  </si>
  <si>
    <t>14198</t>
  </si>
  <si>
    <t>5350573050</t>
  </si>
  <si>
    <t>04</t>
  </si>
  <si>
    <t>07</t>
  </si>
  <si>
    <t>00121</t>
  </si>
  <si>
    <t>221</t>
  </si>
  <si>
    <t>92000K9999</t>
  </si>
  <si>
    <t>09</t>
  </si>
  <si>
    <t>Услуги связи</t>
  </si>
  <si>
    <t>226</t>
  </si>
  <si>
    <t>9200020190</t>
  </si>
  <si>
    <t>Прочие работы, услуги</t>
  </si>
  <si>
    <t>8220020190</t>
  </si>
  <si>
    <t>82100K9999</t>
  </si>
  <si>
    <t>340</t>
  </si>
  <si>
    <t>7500120190</t>
  </si>
  <si>
    <t>Увеличение стоимости материальных запасов</t>
  </si>
  <si>
    <t>7150020190</t>
  </si>
  <si>
    <t>7130020190</t>
  </si>
  <si>
    <t>310</t>
  </si>
  <si>
    <t>Увеличение стоимости основных средств</t>
  </si>
  <si>
    <t>224</t>
  </si>
  <si>
    <t>Арендная плата за пользование имуществом</t>
  </si>
  <si>
    <t>7120020190</t>
  </si>
  <si>
    <t>292</t>
  </si>
  <si>
    <t>853</t>
  </si>
  <si>
    <t>8110020190</t>
  </si>
  <si>
    <t>852</t>
  </si>
  <si>
    <t>212</t>
  </si>
  <si>
    <t>122</t>
  </si>
  <si>
    <t>Прочие выплаты</t>
  </si>
  <si>
    <t>213</t>
  </si>
  <si>
    <t>129</t>
  </si>
  <si>
    <t>8110020110</t>
  </si>
  <si>
    <t>Начисления на выплаты по оплате труда</t>
  </si>
  <si>
    <t>211</t>
  </si>
  <si>
    <t>121</t>
  </si>
  <si>
    <t>Заработная плата</t>
  </si>
  <si>
    <t>00126</t>
  </si>
  <si>
    <t>9200029999</t>
  </si>
  <si>
    <t>8230029999</t>
  </si>
  <si>
    <t>82300K9999</t>
  </si>
  <si>
    <t>82200K9999</t>
  </si>
  <si>
    <t>8220029999</t>
  </si>
  <si>
    <t>7170029999</t>
  </si>
  <si>
    <t>7150029999</t>
  </si>
  <si>
    <t>7130029999</t>
  </si>
  <si>
    <t>7120029999</t>
  </si>
  <si>
    <t>7110029999</t>
  </si>
  <si>
    <t>11132</t>
  </si>
  <si>
    <t>71400S2080</t>
  </si>
  <si>
    <t>8250029999</t>
  </si>
  <si>
    <t>05</t>
  </si>
  <si>
    <t>8240029999</t>
  </si>
  <si>
    <t>03</t>
  </si>
  <si>
    <t>82100S2370</t>
  </si>
  <si>
    <t>82100F9999</t>
  </si>
  <si>
    <t>7140029999</t>
  </si>
  <si>
    <t>02</t>
  </si>
  <si>
    <t>82400S2590</t>
  </si>
  <si>
    <t>82100S2050</t>
  </si>
  <si>
    <t>82100P9999</t>
  </si>
  <si>
    <t>8210072340</t>
  </si>
  <si>
    <t>7500129999</t>
  </si>
  <si>
    <t>71500S2580</t>
  </si>
  <si>
    <t>14122</t>
  </si>
  <si>
    <t>5111373020</t>
  </si>
  <si>
    <t>7160029999</t>
  </si>
  <si>
    <t>5111373010</t>
  </si>
  <si>
    <t>74100F9999</t>
  </si>
  <si>
    <t>12</t>
  </si>
  <si>
    <t>8</t>
  </si>
  <si>
    <t>7</t>
  </si>
  <si>
    <t>6</t>
  </si>
  <si>
    <t>5</t>
  </si>
  <si>
    <t>4</t>
  </si>
  <si>
    <t>3</t>
  </si>
  <si>
    <t>2</t>
  </si>
  <si>
    <t>1</t>
  </si>
  <si>
    <t>Код валюты</t>
  </si>
  <si>
    <t>в валюте</t>
  </si>
  <si>
    <t>в рублях, (рублевый эквивалент)</t>
  </si>
  <si>
    <t>Доп ФК</t>
  </si>
  <si>
    <t>КОСГУ</t>
  </si>
  <si>
    <t>вида расходов</t>
  </si>
  <si>
    <t>целевая статья</t>
  </si>
  <si>
    <t>подраздела</t>
  </si>
  <si>
    <t>раздела</t>
  </si>
  <si>
    <t>Сумма на 2018 год</t>
  </si>
  <si>
    <t>Код аналитического показателя</t>
  </si>
  <si>
    <t>Код по бюджетной классификации Российской Федерации</t>
  </si>
  <si>
    <t>Код строки</t>
  </si>
  <si>
    <t>Наименование показателя</t>
  </si>
  <si>
    <t>Раздел 4. Итого по бюджетной смете на 2018 год</t>
  </si>
  <si>
    <t>Раздел 3. Иные расходы, не отнесенные к разделам 1 и 2, на 2018 год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</si>
  <si>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</si>
  <si>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</si>
  <si>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</si>
  <si>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</si>
  <si>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</si>
  <si>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</si>
  <si>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</si>
  <si>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</si>
  <si>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</si>
  <si>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</si>
  <si>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</si>
  <si>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</si>
  <si>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</si>
  <si>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</si>
  <si>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</si>
  <si>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</si>
  <si>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</si>
  <si>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</si>
  <si>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</si>
  <si>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</si>
  <si>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</si>
  <si>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</si>
  <si>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</si>
  <si>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</si>
  <si>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</si>
  <si>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</si>
  <si>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</si>
  <si>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</si>
  <si>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</si>
  <si>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</si>
  <si>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</si>
  <si>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</si>
  <si>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</si>
  <si>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</si>
  <si>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</si>
  <si>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</si>
  <si>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</si>
  <si>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</si>
  <si>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</si>
  <si>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</si>
  <si>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</si>
  <si>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</si>
  <si>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</si>
  <si>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</si>
  <si>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</si>
  <si>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</si>
  <si>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</si>
  <si>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</si>
  <si>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</si>
  <si>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</si>
  <si>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</si>
  <si>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</si>
  <si>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</si>
  <si>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</si>
  <si>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</si>
  <si>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</si>
  <si>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</si>
  <si>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</si>
  <si>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</si>
  <si>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</si>
  <si>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</si>
  <si>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</si>
  <si>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</si>
  <si>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</si>
  <si>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</si>
  <si>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субвенций и иных межбюджетных трансфертов на 2018 год</t>
  </si>
  <si>
    <t>предоставления бюджетных инвестиций и субсидий юридическим лицам (включая субсидии бюджетным и автономным учреждениям), субсидий,</t>
  </si>
  <si>
    <t>Раздел 2. Расходы государственных (муниципальных) органов, органов управления государственными внебюджетными фондами в части</t>
  </si>
  <si>
    <t>026</t>
  </si>
  <si>
    <t>025</t>
  </si>
  <si>
    <t>024</t>
  </si>
  <si>
    <t>023</t>
  </si>
  <si>
    <t>022</t>
  </si>
  <si>
    <t>021</t>
  </si>
  <si>
    <t>020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</si>
  <si>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</si>
  <si>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</si>
  <si>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</si>
  <si>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</si>
  <si>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</si>
  <si>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</si>
  <si>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</si>
  <si>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</si>
  <si>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</si>
  <si>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</si>
  <si>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</si>
  <si>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</si>
  <si>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</si>
  <si>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</si>
  <si>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</si>
  <si>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</si>
  <si>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</si>
  <si>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</si>
  <si>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</si>
  <si>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казенными учреждениями и их обособленными (структурными) подразделениями на 2018 год</t>
  </si>
  <si>
    <t>самоуправления (муниципальными органами), органами управления государственными внебюджетными фондами, государственными (муниципальными)</t>
  </si>
  <si>
    <t>Раздел 1. Расходы, осуществляемые в целях обеспечения выполнения функций органами государственной власти (государственными органами), органами местного</t>
  </si>
  <si>
    <t>по ОКЕИ</t>
  </si>
  <si>
    <t>Единица измерения: руб.</t>
  </si>
  <si>
    <t>по ОКТМО</t>
  </si>
  <si>
    <t>Бюджет муниципального района УРМО</t>
  </si>
  <si>
    <t>Наименование бюджета</t>
  </si>
  <si>
    <t>Глава по БК</t>
  </si>
  <si>
    <t>Комитет по образованию муниципального района УРМО</t>
  </si>
  <si>
    <t>Главный распорядитель районного бюджета</t>
  </si>
  <si>
    <t>Распорядитель средств районного бюджета</t>
  </si>
  <si>
    <t>по ОКПО</t>
  </si>
  <si>
    <t xml:space="preserve">Получатель средств районного бюджета </t>
  </si>
  <si>
    <t>Дата</t>
  </si>
  <si>
    <t>от 28 декабря  2018 г.</t>
  </si>
  <si>
    <t>О501012</t>
  </si>
  <si>
    <t>Форма по ОКУД</t>
  </si>
  <si>
    <t>(Решение Думы МР УРМО №73 от 25.12.2018)</t>
  </si>
  <si>
    <t>КОДЫ</t>
  </si>
  <si>
    <t>БЮДЖЕТНАЯ СМЕТА НА 2018 ГОД</t>
  </si>
  <si>
    <t>2018 г.</t>
  </si>
  <si>
    <t>__декабря__</t>
  </si>
  <si>
    <t>"_28_"</t>
  </si>
  <si>
    <t>главного распорядителя (распорядителя) бюджетных средств, учреждения)</t>
  </si>
  <si>
    <t>районного муниципального образования, Комитет по образованию МР УРМО</t>
  </si>
  <si>
    <t>(наименование должностного лица, утверждающего бюджетную смету, наименование</t>
  </si>
  <si>
    <t>Зам.председателя Комитета по образованию муниципального района Усольского</t>
  </si>
  <si>
    <t xml:space="preserve">У Т В Е Р Ж Д А 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</si>
</sst>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2"/>
      <name val="Arial Cyr"/>
      <charset val="204"/>
    </font>
    <font>
      <sz val="9"/>
      <name val="Arial"/>
      <family val="2"/>
      <charset val="204"/>
    </font>
    <font>
      <sz val="8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2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9" fillId="0" borderId="0" xfId="0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2" borderId="15" xfId="0" applyNumberFormat="1" applyFont="1" applyFill="1" applyBorder="1" applyAlignment="1">
      <alignment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4" fontId="8" fillId="0" borderId="21" xfId="0" applyNumberFormat="1" applyFont="1" applyFill="1" applyBorder="1" applyAlignment="1">
      <alignment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left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4" fontId="8" fillId="0" borderId="28" xfId="0" applyNumberFormat="1" applyFont="1" applyFill="1" applyBorder="1" applyAlignment="1">
      <alignment vertical="center" wrapText="1"/>
    </xf>
    <xf numFmtId="4" fontId="8" fillId="2" borderId="29" xfId="0" applyNumberFormat="1" applyFont="1" applyFill="1" applyBorder="1" applyAlignment="1">
      <alignment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11" fillId="0" borderId="30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8" fillId="2" borderId="22" xfId="0" applyNumberFormat="1" applyFont="1" applyFill="1" applyBorder="1" applyAlignment="1">
      <alignment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/>
    <xf numFmtId="164" fontId="13" fillId="0" borderId="0" xfId="0" applyNumberFormat="1" applyFont="1" applyBorder="1" applyAlignment="1">
      <alignment horizontal="center"/>
    </xf>
    <xf numFmtId="164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49" fontId="8" fillId="0" borderId="13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4" fontId="8" fillId="0" borderId="39" xfId="0" applyNumberFormat="1" applyFont="1" applyBorder="1" applyAlignment="1">
      <alignment vertical="center" wrapText="1"/>
    </xf>
    <xf numFmtId="4" fontId="8" fillId="0" borderId="40" xfId="0" applyNumberFormat="1" applyFont="1" applyFill="1" applyBorder="1" applyAlignment="1">
      <alignment vertical="center" wrapText="1"/>
    </xf>
    <xf numFmtId="4" fontId="8" fillId="2" borderId="41" xfId="0" applyNumberFormat="1" applyFont="1" applyFill="1" applyBorder="1" applyAlignment="1">
      <alignment vertical="center" wrapText="1"/>
    </xf>
    <xf numFmtId="49" fontId="8" fillId="0" borderId="42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left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49" fontId="11" fillId="0" borderId="28" xfId="0" applyNumberFormat="1" applyFont="1" applyFill="1" applyBorder="1" applyAlignment="1">
      <alignment horizontal="center" vertical="center" wrapText="1"/>
    </xf>
    <xf numFmtId="49" fontId="11" fillId="0" borderId="27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\.&#1055;&#1069;&#1054;%20&#1082;&#1072;&#1073;.%20&#8470;12\&#1042;&#1080;&#1090;&#1102;&#1075;&#1086;&#1074;&#1072;%20&#1048;.&#1040;\&#1055;&#1077;&#1088;&#1077;&#1074;&#1072;&#1083;&#1086;&#1074;&#1072;%20&#1052;.&#1042;\2018%20&#1075;&#1086;&#1076;%20&#1087;&#1083;&#1072;&#1085;\7%20&#1073;&#1102;&#1076;&#1078;&#1077;&#1090;%202018\&#1041;&#1102;&#1076;&#1078;&#1077;&#1090;&#1085;&#1099;&#1077;%20&#1089;&#1084;&#1077;&#1090;&#1099;\&#1089;&#1084;&#1077;&#1090;&#1099;%20&#1052;&#1050;&#1059;,%20&#1050;&#1086;&#1084;&#1080;&#1090;&#1077;&#1090;%20&#1085;&#1072;%202018-2020%20&#1087;&#1086;&#1076;%20&#1080;&#1079;&#1084;%20(7&#104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 18 (7Б)"/>
      <sheetName val="ком 18 (изм)"/>
      <sheetName val="упр 18 (7Б)"/>
      <sheetName val="упр 18 (изм)"/>
    </sheetNames>
    <sheetDataSet>
      <sheetData sheetId="0"/>
      <sheetData sheetId="1"/>
      <sheetData sheetId="2">
        <row r="102">
          <cell r="I102">
            <v>19776234.819999997</v>
          </cell>
        </row>
      </sheetData>
      <sheetData sheetId="3">
        <row r="51">
          <cell r="I51">
            <v>359506.81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W304"/>
  <sheetViews>
    <sheetView tabSelected="1" zoomScale="80" zoomScaleNormal="80" zoomScaleSheetLayoutView="70" workbookViewId="0">
      <selection activeCell="A268" sqref="A268"/>
    </sheetView>
  </sheetViews>
  <sheetFormatPr defaultColWidth="8.85546875" defaultRowHeight="12.75" x14ac:dyDescent="0.2"/>
  <cols>
    <col min="1" max="1" width="61.85546875" style="1" customWidth="1"/>
    <col min="2" max="2" width="8" style="1" customWidth="1"/>
    <col min="3" max="3" width="8.140625" style="1" customWidth="1"/>
    <col min="4" max="4" width="11.28515625" style="1" customWidth="1"/>
    <col min="5" max="5" width="12.7109375" style="1" customWidth="1"/>
    <col min="6" max="6" width="10.28515625" style="1" customWidth="1"/>
    <col min="7" max="7" width="10.42578125" style="1" customWidth="1"/>
    <col min="8" max="8" width="9.28515625" style="1" customWidth="1"/>
    <col min="9" max="9" width="17.5703125" style="3" customWidth="1"/>
    <col min="10" max="10" width="9.5703125" style="1" customWidth="1"/>
    <col min="11" max="11" width="16" style="2" customWidth="1"/>
    <col min="12" max="12" width="2.42578125" style="1" customWidth="1"/>
    <col min="13" max="24" width="15.7109375" style="1" customWidth="1"/>
    <col min="25" max="16384" width="8.85546875" style="1"/>
  </cols>
  <sheetData>
    <row r="1" spans="1:11" x14ac:dyDescent="0.2">
      <c r="A1" s="163"/>
      <c r="B1" s="163"/>
      <c r="C1" s="162"/>
      <c r="D1" s="161"/>
      <c r="E1" s="164" t="s">
        <v>254</v>
      </c>
      <c r="F1" s="164"/>
      <c r="G1" s="164"/>
      <c r="H1" s="164"/>
      <c r="I1" s="164"/>
      <c r="J1" s="164"/>
      <c r="K1" s="164"/>
    </row>
    <row r="2" spans="1:11" x14ac:dyDescent="0.2">
      <c r="E2" s="26" t="s">
        <v>253</v>
      </c>
      <c r="F2" s="146"/>
      <c r="G2" s="146"/>
      <c r="H2" s="146"/>
      <c r="I2" s="160"/>
      <c r="J2" s="146"/>
      <c r="K2" s="159"/>
    </row>
    <row r="3" spans="1:11" x14ac:dyDescent="0.2">
      <c r="E3" s="165" t="s">
        <v>252</v>
      </c>
      <c r="F3" s="165"/>
      <c r="G3" s="165"/>
      <c r="H3" s="165"/>
      <c r="I3" s="165"/>
      <c r="J3" s="165"/>
      <c r="K3" s="165"/>
    </row>
    <row r="4" spans="1:11" ht="15" customHeight="1" x14ac:dyDescent="0.2">
      <c r="E4" s="26" t="s">
        <v>251</v>
      </c>
      <c r="F4" s="146"/>
      <c r="G4" s="146"/>
      <c r="H4" s="146"/>
      <c r="I4" s="160"/>
      <c r="J4" s="146"/>
      <c r="K4" s="159"/>
    </row>
    <row r="5" spans="1:11" ht="14.25" customHeight="1" x14ac:dyDescent="0.2">
      <c r="E5" s="165" t="s">
        <v>250</v>
      </c>
      <c r="F5" s="165"/>
      <c r="G5" s="165"/>
      <c r="H5" s="165"/>
      <c r="I5" s="165"/>
      <c r="J5" s="165"/>
      <c r="K5" s="165"/>
    </row>
    <row r="6" spans="1:11" ht="24.75" customHeight="1" x14ac:dyDescent="0.2">
      <c r="A6" s="153"/>
      <c r="B6" s="153"/>
      <c r="C6" s="153"/>
      <c r="D6" s="153"/>
      <c r="E6" s="157"/>
      <c r="F6" s="157"/>
      <c r="G6" s="157"/>
      <c r="H6" s="157"/>
      <c r="I6" s="158" t="s">
        <v>9</v>
      </c>
      <c r="J6" s="157"/>
      <c r="K6" s="156"/>
    </row>
    <row r="7" spans="1:11" x14ac:dyDescent="0.2">
      <c r="A7" s="153"/>
      <c r="B7" s="153"/>
      <c r="C7" s="153"/>
      <c r="D7" s="153"/>
      <c r="E7" s="166" t="s">
        <v>4</v>
      </c>
      <c r="F7" s="166"/>
      <c r="G7" s="166"/>
      <c r="H7" s="166"/>
      <c r="I7" s="166"/>
      <c r="J7" s="166"/>
      <c r="K7" s="166"/>
    </row>
    <row r="8" spans="1:11" x14ac:dyDescent="0.2">
      <c r="A8" s="153"/>
      <c r="B8" s="153"/>
      <c r="C8" s="153"/>
      <c r="D8" s="153"/>
      <c r="E8" s="167" t="s">
        <v>249</v>
      </c>
      <c r="F8" s="168"/>
      <c r="G8" s="22" t="s">
        <v>248</v>
      </c>
      <c r="I8" s="155" t="s">
        <v>247</v>
      </c>
      <c r="J8" s="22"/>
      <c r="K8" s="1"/>
    </row>
    <row r="9" spans="1:11" x14ac:dyDescent="0.2">
      <c r="A9" s="153"/>
      <c r="B9" s="153"/>
      <c r="C9" s="153"/>
      <c r="D9" s="153"/>
      <c r="E9" s="153"/>
      <c r="F9" s="153"/>
      <c r="G9" s="153"/>
      <c r="H9" s="153"/>
      <c r="I9" s="154"/>
      <c r="J9" s="153"/>
      <c r="K9" s="152"/>
    </row>
    <row r="10" spans="1:11" ht="21" customHeight="1" thickBot="1" x14ac:dyDescent="0.25">
      <c r="A10" s="169" t="s">
        <v>246</v>
      </c>
      <c r="B10" s="169"/>
      <c r="C10" s="169"/>
      <c r="D10" s="169"/>
      <c r="E10" s="169"/>
      <c r="F10" s="169"/>
      <c r="G10" s="169"/>
      <c r="H10" s="169"/>
      <c r="I10" s="151"/>
      <c r="J10" s="150"/>
      <c r="K10" s="149" t="s">
        <v>245</v>
      </c>
    </row>
    <row r="11" spans="1:11" ht="16.5" customHeight="1" x14ac:dyDescent="0.2">
      <c r="A11" s="170" t="s">
        <v>244</v>
      </c>
      <c r="B11" s="170"/>
      <c r="C11" s="170"/>
      <c r="D11" s="170"/>
      <c r="E11" s="170"/>
      <c r="F11" s="170"/>
      <c r="G11" s="170"/>
      <c r="H11" s="170"/>
      <c r="J11" s="136" t="s">
        <v>243</v>
      </c>
      <c r="K11" s="148" t="s">
        <v>242</v>
      </c>
    </row>
    <row r="12" spans="1:11" ht="17.25" customHeight="1" x14ac:dyDescent="0.2">
      <c r="A12" s="170" t="s">
        <v>241</v>
      </c>
      <c r="B12" s="170"/>
      <c r="C12" s="170"/>
      <c r="D12" s="170"/>
      <c r="E12" s="170"/>
      <c r="F12" s="170"/>
      <c r="G12" s="170"/>
      <c r="H12" s="170"/>
      <c r="J12" s="136" t="s">
        <v>240</v>
      </c>
      <c r="K12" s="147">
        <v>43462</v>
      </c>
    </row>
    <row r="13" spans="1:11" ht="17.25" customHeight="1" x14ac:dyDescent="0.2">
      <c r="A13" s="120" t="s">
        <v>239</v>
      </c>
      <c r="B13" s="120"/>
      <c r="C13" s="26" t="s">
        <v>235</v>
      </c>
      <c r="D13" s="146"/>
      <c r="E13" s="146"/>
      <c r="F13" s="146"/>
      <c r="G13" s="146"/>
      <c r="H13" s="5"/>
      <c r="J13" s="136" t="s">
        <v>238</v>
      </c>
      <c r="K13" s="142">
        <v>83497618</v>
      </c>
    </row>
    <row r="14" spans="1:11" ht="17.25" customHeight="1" x14ac:dyDescent="0.2">
      <c r="A14" s="144" t="s">
        <v>237</v>
      </c>
      <c r="B14" s="144"/>
      <c r="C14" s="26" t="s">
        <v>235</v>
      </c>
      <c r="D14" s="145"/>
      <c r="E14" s="145"/>
      <c r="F14" s="145"/>
      <c r="G14" s="145"/>
      <c r="J14" s="136"/>
      <c r="K14" s="142"/>
    </row>
    <row r="15" spans="1:11" ht="17.25" customHeight="1" x14ac:dyDescent="0.2">
      <c r="A15" s="144" t="s">
        <v>236</v>
      </c>
      <c r="B15" s="144"/>
      <c r="C15" s="26" t="s">
        <v>235</v>
      </c>
      <c r="D15" s="143"/>
      <c r="E15" s="143"/>
      <c r="F15" s="143"/>
      <c r="G15" s="143"/>
      <c r="J15" s="136" t="s">
        <v>234</v>
      </c>
      <c r="K15" s="142">
        <v>903</v>
      </c>
    </row>
    <row r="16" spans="1:11" ht="15.75" x14ac:dyDescent="0.2">
      <c r="A16" s="141" t="s">
        <v>233</v>
      </c>
      <c r="B16" s="141"/>
      <c r="C16" s="140" t="s">
        <v>232</v>
      </c>
      <c r="D16" s="139"/>
      <c r="E16" s="139"/>
      <c r="F16" s="139"/>
      <c r="G16" s="139"/>
      <c r="J16" s="136" t="s">
        <v>231</v>
      </c>
      <c r="K16" s="138">
        <v>25736000001</v>
      </c>
    </row>
    <row r="17" spans="1:14" ht="16.5" thickBot="1" x14ac:dyDescent="0.25">
      <c r="A17" s="22" t="s">
        <v>230</v>
      </c>
      <c r="B17" s="22"/>
      <c r="C17" s="24"/>
      <c r="D17" s="137"/>
      <c r="E17" s="13"/>
      <c r="F17" s="13"/>
      <c r="G17" s="13"/>
      <c r="J17" s="136" t="s">
        <v>229</v>
      </c>
      <c r="K17" s="135">
        <v>383</v>
      </c>
    </row>
    <row r="18" spans="1:14" x14ac:dyDescent="0.2">
      <c r="A18" s="171"/>
      <c r="B18" s="171"/>
      <c r="C18" s="171"/>
      <c r="D18" s="134"/>
    </row>
    <row r="19" spans="1:14" x14ac:dyDescent="0.2">
      <c r="A19" s="172" t="s">
        <v>228</v>
      </c>
      <c r="B19" s="172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4" x14ac:dyDescent="0.2">
      <c r="A20" s="172" t="s">
        <v>227</v>
      </c>
      <c r="B20" s="172"/>
      <c r="C20" s="173"/>
      <c r="D20" s="173"/>
      <c r="E20" s="173"/>
      <c r="F20" s="173"/>
      <c r="G20" s="173"/>
      <c r="H20" s="173"/>
      <c r="I20" s="173"/>
      <c r="J20" s="173"/>
      <c r="K20" s="173"/>
    </row>
    <row r="21" spans="1:14" x14ac:dyDescent="0.2">
      <c r="A21" s="172" t="s">
        <v>226</v>
      </c>
      <c r="B21" s="172"/>
      <c r="C21" s="173"/>
      <c r="D21" s="173"/>
      <c r="E21" s="173"/>
      <c r="F21" s="173"/>
      <c r="G21" s="173"/>
      <c r="H21" s="173"/>
      <c r="I21" s="173"/>
      <c r="J21" s="173"/>
      <c r="K21" s="173"/>
    </row>
    <row r="22" spans="1:14" ht="13.5" thickBot="1" x14ac:dyDescent="0.25">
      <c r="A22" s="134"/>
      <c r="B22" s="134"/>
      <c r="C22" s="134"/>
      <c r="D22" s="134"/>
    </row>
    <row r="23" spans="1:14" ht="28.5" customHeight="1" x14ac:dyDescent="0.2">
      <c r="A23" s="174" t="s">
        <v>129</v>
      </c>
      <c r="B23" s="174" t="s">
        <v>128</v>
      </c>
      <c r="C23" s="177" t="s">
        <v>127</v>
      </c>
      <c r="D23" s="178"/>
      <c r="E23" s="178"/>
      <c r="F23" s="179"/>
      <c r="G23" s="177" t="s">
        <v>126</v>
      </c>
      <c r="H23" s="179"/>
      <c r="I23" s="177" t="s">
        <v>125</v>
      </c>
      <c r="J23" s="178"/>
      <c r="K23" s="180"/>
    </row>
    <row r="24" spans="1:14" ht="45" customHeight="1" thickBot="1" x14ac:dyDescent="0.25">
      <c r="A24" s="175"/>
      <c r="B24" s="176"/>
      <c r="C24" s="88" t="s">
        <v>124</v>
      </c>
      <c r="D24" s="89" t="s">
        <v>123</v>
      </c>
      <c r="E24" s="89" t="s">
        <v>122</v>
      </c>
      <c r="F24" s="87" t="s">
        <v>121</v>
      </c>
      <c r="G24" s="88" t="s">
        <v>120</v>
      </c>
      <c r="H24" s="87" t="s">
        <v>119</v>
      </c>
      <c r="I24" s="86" t="s">
        <v>118</v>
      </c>
      <c r="J24" s="85" t="s">
        <v>117</v>
      </c>
      <c r="K24" s="84" t="s">
        <v>116</v>
      </c>
    </row>
    <row r="25" spans="1:14" ht="13.5" thickBot="1" x14ac:dyDescent="0.25">
      <c r="A25" s="83" t="s">
        <v>115</v>
      </c>
      <c r="B25" s="83" t="s">
        <v>114</v>
      </c>
      <c r="C25" s="81" t="s">
        <v>113</v>
      </c>
      <c r="D25" s="82" t="s">
        <v>112</v>
      </c>
      <c r="E25" s="82" t="s">
        <v>111</v>
      </c>
      <c r="F25" s="80" t="s">
        <v>110</v>
      </c>
      <c r="G25" s="81" t="s">
        <v>109</v>
      </c>
      <c r="H25" s="80" t="s">
        <v>108</v>
      </c>
      <c r="I25" s="79">
        <v>9</v>
      </c>
      <c r="J25" s="78">
        <v>10</v>
      </c>
      <c r="K25" s="77">
        <v>11</v>
      </c>
    </row>
    <row r="26" spans="1:14" ht="12.75" customHeight="1" x14ac:dyDescent="0.2">
      <c r="A26" s="59" t="s">
        <v>74</v>
      </c>
      <c r="B26" s="58" t="s">
        <v>225</v>
      </c>
      <c r="C26" s="57" t="s">
        <v>40</v>
      </c>
      <c r="D26" s="56" t="s">
        <v>44</v>
      </c>
      <c r="E26" s="56" t="s">
        <v>70</v>
      </c>
      <c r="F26" s="55" t="s">
        <v>73</v>
      </c>
      <c r="G26" s="65" t="s">
        <v>72</v>
      </c>
      <c r="H26" s="53" t="s">
        <v>41</v>
      </c>
      <c r="I26" s="52">
        <v>3675622</v>
      </c>
      <c r="J26" s="51"/>
      <c r="K26" s="66"/>
      <c r="M26" s="30">
        <v>3745622</v>
      </c>
      <c r="N26" s="30">
        <f t="shared" ref="N26:N56" si="0">I26-M26</f>
        <v>-70000</v>
      </c>
    </row>
    <row r="27" spans="1:14" s="22" customFormat="1" ht="13.5" customHeight="1" x14ac:dyDescent="0.2">
      <c r="A27" s="59" t="s">
        <v>71</v>
      </c>
      <c r="B27" s="58" t="s">
        <v>224</v>
      </c>
      <c r="C27" s="57" t="s">
        <v>40</v>
      </c>
      <c r="D27" s="56" t="s">
        <v>44</v>
      </c>
      <c r="E27" s="56" t="s">
        <v>70</v>
      </c>
      <c r="F27" s="55" t="s">
        <v>69</v>
      </c>
      <c r="G27" s="58" t="s">
        <v>68</v>
      </c>
      <c r="H27" s="53" t="s">
        <v>41</v>
      </c>
      <c r="I27" s="52">
        <v>1120893.8700000001</v>
      </c>
      <c r="J27" s="51"/>
      <c r="K27" s="50"/>
      <c r="M27" s="30">
        <v>1131184.27</v>
      </c>
      <c r="N27" s="30">
        <f t="shared" si="0"/>
        <v>-10290.399999999907</v>
      </c>
    </row>
    <row r="28" spans="1:14" s="22" customFormat="1" ht="13.5" customHeight="1" x14ac:dyDescent="0.2">
      <c r="A28" s="74" t="s">
        <v>67</v>
      </c>
      <c r="B28" s="58" t="s">
        <v>223</v>
      </c>
      <c r="C28" s="57" t="s">
        <v>40</v>
      </c>
      <c r="D28" s="56" t="s">
        <v>44</v>
      </c>
      <c r="E28" s="56" t="s">
        <v>63</v>
      </c>
      <c r="F28" s="55" t="s">
        <v>66</v>
      </c>
      <c r="G28" s="58" t="s">
        <v>65</v>
      </c>
      <c r="H28" s="53" t="s">
        <v>41</v>
      </c>
      <c r="I28" s="52">
        <v>39776.5</v>
      </c>
      <c r="J28" s="51"/>
      <c r="K28" s="50"/>
      <c r="M28" s="30">
        <v>13426.5</v>
      </c>
      <c r="N28" s="30">
        <f t="shared" si="0"/>
        <v>26350</v>
      </c>
    </row>
    <row r="29" spans="1:14" ht="13.5" customHeight="1" x14ac:dyDescent="0.2">
      <c r="A29" s="59" t="s">
        <v>48</v>
      </c>
      <c r="B29" s="58" t="s">
        <v>222</v>
      </c>
      <c r="C29" s="57" t="s">
        <v>40</v>
      </c>
      <c r="D29" s="56" t="s">
        <v>44</v>
      </c>
      <c r="E29" s="56" t="s">
        <v>63</v>
      </c>
      <c r="F29" s="55" t="s">
        <v>25</v>
      </c>
      <c r="G29" s="58" t="s">
        <v>46</v>
      </c>
      <c r="H29" s="53" t="s">
        <v>41</v>
      </c>
      <c r="I29" s="52">
        <v>1000</v>
      </c>
      <c r="J29" s="51"/>
      <c r="K29" s="50"/>
      <c r="M29" s="30">
        <v>4400</v>
      </c>
      <c r="N29" s="30">
        <f t="shared" si="0"/>
        <v>-3400</v>
      </c>
    </row>
    <row r="30" spans="1:14" ht="12.75" customHeight="1" x14ac:dyDescent="0.2">
      <c r="A30" s="59" t="s">
        <v>57</v>
      </c>
      <c r="B30" s="58" t="s">
        <v>221</v>
      </c>
      <c r="C30" s="57" t="s">
        <v>40</v>
      </c>
      <c r="D30" s="56" t="s">
        <v>44</v>
      </c>
      <c r="E30" s="56" t="s">
        <v>63</v>
      </c>
      <c r="F30" s="55" t="s">
        <v>25</v>
      </c>
      <c r="G30" s="58" t="s">
        <v>56</v>
      </c>
      <c r="H30" s="53" t="s">
        <v>41</v>
      </c>
      <c r="I30" s="52">
        <v>25175.279999999999</v>
      </c>
      <c r="J30" s="51"/>
      <c r="K30" s="66"/>
      <c r="M30" s="30">
        <v>25525</v>
      </c>
      <c r="N30" s="30">
        <f t="shared" si="0"/>
        <v>-349.72000000000116</v>
      </c>
    </row>
    <row r="31" spans="1:14" s="22" customFormat="1" ht="13.5" customHeight="1" x14ac:dyDescent="0.2">
      <c r="A31" s="59" t="s">
        <v>53</v>
      </c>
      <c r="B31" s="58" t="s">
        <v>220</v>
      </c>
      <c r="C31" s="57" t="s">
        <v>40</v>
      </c>
      <c r="D31" s="56" t="s">
        <v>44</v>
      </c>
      <c r="E31" s="56" t="s">
        <v>63</v>
      </c>
      <c r="F31" s="55" t="s">
        <v>25</v>
      </c>
      <c r="G31" s="58" t="s">
        <v>51</v>
      </c>
      <c r="H31" s="53" t="s">
        <v>41</v>
      </c>
      <c r="I31" s="52">
        <v>24428.620000000003</v>
      </c>
      <c r="J31" s="51"/>
      <c r="K31" s="50"/>
      <c r="M31" s="30">
        <v>39938.5</v>
      </c>
      <c r="N31" s="30">
        <f t="shared" si="0"/>
        <v>-15509.879999999997</v>
      </c>
    </row>
    <row r="32" spans="1:14" ht="13.5" customHeight="1" x14ac:dyDescent="0.2">
      <c r="A32" s="59" t="s">
        <v>27</v>
      </c>
      <c r="B32" s="58" t="s">
        <v>219</v>
      </c>
      <c r="C32" s="57" t="s">
        <v>40</v>
      </c>
      <c r="D32" s="56" t="s">
        <v>44</v>
      </c>
      <c r="E32" s="56" t="s">
        <v>63</v>
      </c>
      <c r="F32" s="55" t="s">
        <v>64</v>
      </c>
      <c r="G32" s="58" t="s">
        <v>28</v>
      </c>
      <c r="H32" s="53" t="s">
        <v>41</v>
      </c>
      <c r="I32" s="52">
        <v>0</v>
      </c>
      <c r="J32" s="51"/>
      <c r="K32" s="50"/>
      <c r="M32" s="30">
        <v>0</v>
      </c>
      <c r="N32" s="30">
        <f t="shared" si="0"/>
        <v>0</v>
      </c>
    </row>
    <row r="33" spans="1:14" ht="13.5" customHeight="1" x14ac:dyDescent="0.2">
      <c r="A33" s="59" t="s">
        <v>27</v>
      </c>
      <c r="B33" s="58" t="s">
        <v>218</v>
      </c>
      <c r="C33" s="57" t="s">
        <v>40</v>
      </c>
      <c r="D33" s="56" t="s">
        <v>44</v>
      </c>
      <c r="E33" s="56" t="s">
        <v>63</v>
      </c>
      <c r="F33" s="55" t="s">
        <v>62</v>
      </c>
      <c r="G33" s="58" t="s">
        <v>61</v>
      </c>
      <c r="H33" s="53" t="s">
        <v>41</v>
      </c>
      <c r="I33" s="52">
        <v>0</v>
      </c>
      <c r="J33" s="51"/>
      <c r="K33" s="50"/>
      <c r="M33" s="30">
        <v>1800</v>
      </c>
      <c r="N33" s="30">
        <f t="shared" si="0"/>
        <v>-1800</v>
      </c>
    </row>
    <row r="34" spans="1:14" ht="13.5" customHeight="1" x14ac:dyDescent="0.2">
      <c r="A34" s="59" t="s">
        <v>48</v>
      </c>
      <c r="B34" s="58" t="s">
        <v>217</v>
      </c>
      <c r="C34" s="57" t="s">
        <v>40</v>
      </c>
      <c r="D34" s="56" t="s">
        <v>44</v>
      </c>
      <c r="E34" s="56" t="s">
        <v>60</v>
      </c>
      <c r="F34" s="55" t="s">
        <v>25</v>
      </c>
      <c r="G34" s="58" t="s">
        <v>46</v>
      </c>
      <c r="H34" s="53" t="s">
        <v>41</v>
      </c>
      <c r="I34" s="52">
        <v>55060</v>
      </c>
      <c r="J34" s="51"/>
      <c r="K34" s="50"/>
      <c r="M34" s="30">
        <v>55060</v>
      </c>
      <c r="N34" s="30">
        <f t="shared" si="0"/>
        <v>0</v>
      </c>
    </row>
    <row r="35" spans="1:14" ht="13.5" customHeight="1" x14ac:dyDescent="0.2">
      <c r="A35" s="59" t="s">
        <v>53</v>
      </c>
      <c r="B35" s="58" t="s">
        <v>216</v>
      </c>
      <c r="C35" s="57" t="s">
        <v>40</v>
      </c>
      <c r="D35" s="56" t="s">
        <v>44</v>
      </c>
      <c r="E35" s="56" t="s">
        <v>60</v>
      </c>
      <c r="F35" s="55" t="s">
        <v>25</v>
      </c>
      <c r="G35" s="58" t="s">
        <v>51</v>
      </c>
      <c r="H35" s="53" t="s">
        <v>41</v>
      </c>
      <c r="I35" s="52">
        <v>29500</v>
      </c>
      <c r="J35" s="51"/>
      <c r="K35" s="50"/>
      <c r="M35" s="30">
        <v>29500</v>
      </c>
      <c r="N35" s="30">
        <f t="shared" si="0"/>
        <v>0</v>
      </c>
    </row>
    <row r="36" spans="1:14" ht="13.5" customHeight="1" x14ac:dyDescent="0.2">
      <c r="A36" s="74" t="s">
        <v>59</v>
      </c>
      <c r="B36" s="58" t="s">
        <v>215</v>
      </c>
      <c r="C36" s="57" t="s">
        <v>40</v>
      </c>
      <c r="D36" s="56" t="s">
        <v>44</v>
      </c>
      <c r="E36" s="56" t="s">
        <v>55</v>
      </c>
      <c r="F36" s="55" t="s">
        <v>25</v>
      </c>
      <c r="G36" s="58" t="s">
        <v>58</v>
      </c>
      <c r="H36" s="53" t="s">
        <v>41</v>
      </c>
      <c r="I36" s="52">
        <v>35340</v>
      </c>
      <c r="J36" s="51"/>
      <c r="K36" s="50"/>
      <c r="M36" s="30"/>
      <c r="N36" s="30">
        <f t="shared" si="0"/>
        <v>35340</v>
      </c>
    </row>
    <row r="37" spans="1:14" ht="13.5" customHeight="1" x14ac:dyDescent="0.2">
      <c r="A37" s="74" t="s">
        <v>48</v>
      </c>
      <c r="B37" s="58" t="s">
        <v>214</v>
      </c>
      <c r="C37" s="57" t="s">
        <v>40</v>
      </c>
      <c r="D37" s="56" t="s">
        <v>44</v>
      </c>
      <c r="E37" s="56" t="s">
        <v>55</v>
      </c>
      <c r="F37" s="55" t="s">
        <v>25</v>
      </c>
      <c r="G37" s="58" t="s">
        <v>46</v>
      </c>
      <c r="H37" s="53" t="s">
        <v>41</v>
      </c>
      <c r="I37" s="52">
        <v>5000</v>
      </c>
      <c r="J37" s="51"/>
      <c r="K37" s="50"/>
      <c r="M37" s="30"/>
      <c r="N37" s="30">
        <f t="shared" si="0"/>
        <v>5000</v>
      </c>
    </row>
    <row r="38" spans="1:14" ht="12.75" customHeight="1" x14ac:dyDescent="0.2">
      <c r="A38" s="59" t="s">
        <v>27</v>
      </c>
      <c r="B38" s="58" t="s">
        <v>213</v>
      </c>
      <c r="C38" s="57" t="s">
        <v>40</v>
      </c>
      <c r="D38" s="56" t="s">
        <v>44</v>
      </c>
      <c r="E38" s="56" t="s">
        <v>55</v>
      </c>
      <c r="F38" s="55" t="s">
        <v>25</v>
      </c>
      <c r="G38" s="58" t="s">
        <v>28</v>
      </c>
      <c r="H38" s="53" t="s">
        <v>41</v>
      </c>
      <c r="I38" s="52">
        <v>0</v>
      </c>
      <c r="J38" s="51"/>
      <c r="K38" s="66"/>
      <c r="M38" s="30">
        <v>0</v>
      </c>
      <c r="N38" s="30">
        <f t="shared" si="0"/>
        <v>0</v>
      </c>
    </row>
    <row r="39" spans="1:14" ht="12.75" customHeight="1" x14ac:dyDescent="0.2">
      <c r="A39" s="59" t="s">
        <v>27</v>
      </c>
      <c r="B39" s="58" t="s">
        <v>212</v>
      </c>
      <c r="C39" s="57" t="s">
        <v>40</v>
      </c>
      <c r="D39" s="56" t="s">
        <v>44</v>
      </c>
      <c r="E39" s="56" t="s">
        <v>55</v>
      </c>
      <c r="F39" s="55" t="s">
        <v>25</v>
      </c>
      <c r="G39" s="58" t="s">
        <v>24</v>
      </c>
      <c r="H39" s="53" t="s">
        <v>41</v>
      </c>
      <c r="I39" s="52">
        <v>44080</v>
      </c>
      <c r="J39" s="51"/>
      <c r="K39" s="66"/>
      <c r="M39" s="30">
        <v>44080</v>
      </c>
      <c r="N39" s="30">
        <f t="shared" si="0"/>
        <v>0</v>
      </c>
    </row>
    <row r="40" spans="1:14" ht="12.75" customHeight="1" x14ac:dyDescent="0.2">
      <c r="A40" s="59" t="s">
        <v>57</v>
      </c>
      <c r="B40" s="58" t="s">
        <v>211</v>
      </c>
      <c r="C40" s="57" t="s">
        <v>40</v>
      </c>
      <c r="D40" s="56" t="s">
        <v>44</v>
      </c>
      <c r="E40" s="56" t="s">
        <v>55</v>
      </c>
      <c r="F40" s="55" t="s">
        <v>25</v>
      </c>
      <c r="G40" s="58" t="s">
        <v>56</v>
      </c>
      <c r="H40" s="53" t="s">
        <v>41</v>
      </c>
      <c r="I40" s="52">
        <v>5000</v>
      </c>
      <c r="J40" s="51"/>
      <c r="K40" s="66"/>
      <c r="M40" s="30">
        <v>5000</v>
      </c>
      <c r="N40" s="30">
        <f t="shared" si="0"/>
        <v>0</v>
      </c>
    </row>
    <row r="41" spans="1:14" s="22" customFormat="1" ht="13.5" customHeight="1" x14ac:dyDescent="0.2">
      <c r="A41" s="59" t="s">
        <v>53</v>
      </c>
      <c r="B41" s="58" t="s">
        <v>210</v>
      </c>
      <c r="C41" s="57" t="s">
        <v>40</v>
      </c>
      <c r="D41" s="56" t="s">
        <v>44</v>
      </c>
      <c r="E41" s="56" t="s">
        <v>55</v>
      </c>
      <c r="F41" s="55" t="s">
        <v>25</v>
      </c>
      <c r="G41" s="58" t="s">
        <v>51</v>
      </c>
      <c r="H41" s="53" t="s">
        <v>41</v>
      </c>
      <c r="I41" s="52">
        <v>14680</v>
      </c>
      <c r="J41" s="51"/>
      <c r="K41" s="50"/>
      <c r="M41" s="30">
        <v>14680</v>
      </c>
      <c r="N41" s="30">
        <f t="shared" si="0"/>
        <v>0</v>
      </c>
    </row>
    <row r="42" spans="1:14" ht="13.5" customHeight="1" x14ac:dyDescent="0.2">
      <c r="A42" s="59" t="s">
        <v>48</v>
      </c>
      <c r="B42" s="58" t="s">
        <v>209</v>
      </c>
      <c r="C42" s="57" t="s">
        <v>40</v>
      </c>
      <c r="D42" s="56" t="s">
        <v>44</v>
      </c>
      <c r="E42" s="56" t="s">
        <v>54</v>
      </c>
      <c r="F42" s="55" t="s">
        <v>25</v>
      </c>
      <c r="G42" s="58" t="s">
        <v>46</v>
      </c>
      <c r="H42" s="53" t="s">
        <v>41</v>
      </c>
      <c r="I42" s="52">
        <v>51400</v>
      </c>
      <c r="J42" s="51"/>
      <c r="K42" s="50"/>
      <c r="M42" s="30">
        <v>51400</v>
      </c>
      <c r="N42" s="30">
        <f t="shared" si="0"/>
        <v>0</v>
      </c>
    </row>
    <row r="43" spans="1:14" ht="13.5" customHeight="1" x14ac:dyDescent="0.2">
      <c r="A43" s="59" t="s">
        <v>27</v>
      </c>
      <c r="B43" s="58" t="s">
        <v>208</v>
      </c>
      <c r="C43" s="57" t="s">
        <v>40</v>
      </c>
      <c r="D43" s="56" t="s">
        <v>44</v>
      </c>
      <c r="E43" s="56" t="s">
        <v>54</v>
      </c>
      <c r="F43" s="55" t="s">
        <v>25</v>
      </c>
      <c r="G43" s="58" t="s">
        <v>28</v>
      </c>
      <c r="H43" s="53" t="s">
        <v>41</v>
      </c>
      <c r="I43" s="52">
        <v>0</v>
      </c>
      <c r="J43" s="51"/>
      <c r="K43" s="50"/>
      <c r="M43" s="30">
        <v>0</v>
      </c>
      <c r="N43" s="30">
        <f t="shared" si="0"/>
        <v>0</v>
      </c>
    </row>
    <row r="44" spans="1:14" ht="13.5" customHeight="1" x14ac:dyDescent="0.2">
      <c r="A44" s="59" t="s">
        <v>27</v>
      </c>
      <c r="B44" s="58" t="s">
        <v>207</v>
      </c>
      <c r="C44" s="57" t="s">
        <v>40</v>
      </c>
      <c r="D44" s="56" t="s">
        <v>44</v>
      </c>
      <c r="E44" s="56" t="s">
        <v>54</v>
      </c>
      <c r="F44" s="55" t="s">
        <v>25</v>
      </c>
      <c r="G44" s="58" t="s">
        <v>24</v>
      </c>
      <c r="H44" s="53" t="s">
        <v>41</v>
      </c>
      <c r="I44" s="52">
        <v>51000</v>
      </c>
      <c r="J44" s="51"/>
      <c r="K44" s="50"/>
      <c r="M44" s="30">
        <v>51000</v>
      </c>
      <c r="N44" s="30">
        <f t="shared" si="0"/>
        <v>0</v>
      </c>
    </row>
    <row r="45" spans="1:14" ht="12.75" customHeight="1" x14ac:dyDescent="0.2">
      <c r="A45" s="59" t="s">
        <v>27</v>
      </c>
      <c r="B45" s="58" t="s">
        <v>206</v>
      </c>
      <c r="C45" s="57" t="s">
        <v>40</v>
      </c>
      <c r="D45" s="56" t="s">
        <v>44</v>
      </c>
      <c r="E45" s="56" t="s">
        <v>52</v>
      </c>
      <c r="F45" s="55" t="s">
        <v>25</v>
      </c>
      <c r="G45" s="58" t="s">
        <v>28</v>
      </c>
      <c r="H45" s="53" t="s">
        <v>41</v>
      </c>
      <c r="I45" s="52">
        <v>0</v>
      </c>
      <c r="J45" s="51"/>
      <c r="K45" s="66"/>
      <c r="M45" s="30">
        <v>0</v>
      </c>
      <c r="N45" s="30">
        <f t="shared" si="0"/>
        <v>0</v>
      </c>
    </row>
    <row r="46" spans="1:14" ht="12.75" customHeight="1" x14ac:dyDescent="0.2">
      <c r="A46" s="59" t="s">
        <v>27</v>
      </c>
      <c r="B46" s="58" t="s">
        <v>205</v>
      </c>
      <c r="C46" s="57" t="s">
        <v>40</v>
      </c>
      <c r="D46" s="56" t="s">
        <v>44</v>
      </c>
      <c r="E46" s="56" t="s">
        <v>52</v>
      </c>
      <c r="F46" s="55" t="s">
        <v>25</v>
      </c>
      <c r="G46" s="58" t="s">
        <v>24</v>
      </c>
      <c r="H46" s="53" t="s">
        <v>41</v>
      </c>
      <c r="I46" s="52">
        <v>67800</v>
      </c>
      <c r="J46" s="51"/>
      <c r="K46" s="66"/>
      <c r="M46" s="30">
        <v>67800</v>
      </c>
      <c r="N46" s="30">
        <f t="shared" si="0"/>
        <v>0</v>
      </c>
    </row>
    <row r="47" spans="1:14" s="22" customFormat="1" ht="13.5" customHeight="1" x14ac:dyDescent="0.2">
      <c r="A47" s="59" t="s">
        <v>53</v>
      </c>
      <c r="B47" s="58" t="s">
        <v>204</v>
      </c>
      <c r="C47" s="57" t="s">
        <v>40</v>
      </c>
      <c r="D47" s="56" t="s">
        <v>44</v>
      </c>
      <c r="E47" s="56" t="s">
        <v>52</v>
      </c>
      <c r="F47" s="55" t="s">
        <v>25</v>
      </c>
      <c r="G47" s="58" t="s">
        <v>51</v>
      </c>
      <c r="H47" s="53" t="s">
        <v>41</v>
      </c>
      <c r="I47" s="52">
        <v>15000</v>
      </c>
      <c r="J47" s="51"/>
      <c r="K47" s="50"/>
      <c r="M47" s="30">
        <v>15000</v>
      </c>
      <c r="N47" s="30">
        <f t="shared" si="0"/>
        <v>0</v>
      </c>
    </row>
    <row r="48" spans="1:14" ht="13.5" customHeight="1" x14ac:dyDescent="0.2">
      <c r="A48" s="59" t="s">
        <v>45</v>
      </c>
      <c r="B48" s="58" t="s">
        <v>203</v>
      </c>
      <c r="C48" s="57" t="s">
        <v>40</v>
      </c>
      <c r="D48" s="56" t="s">
        <v>44</v>
      </c>
      <c r="E48" s="56" t="s">
        <v>50</v>
      </c>
      <c r="F48" s="55" t="s">
        <v>25</v>
      </c>
      <c r="G48" s="58" t="s">
        <v>42</v>
      </c>
      <c r="H48" s="53" t="s">
        <v>41</v>
      </c>
      <c r="I48" s="52">
        <v>46645.84</v>
      </c>
      <c r="J48" s="51"/>
      <c r="K48" s="50"/>
      <c r="M48" s="30">
        <v>46645.84</v>
      </c>
      <c r="N48" s="30">
        <f t="shared" si="0"/>
        <v>0</v>
      </c>
    </row>
    <row r="49" spans="1:101" ht="13.5" customHeight="1" x14ac:dyDescent="0.2">
      <c r="A49" s="59" t="s">
        <v>48</v>
      </c>
      <c r="B49" s="58" t="s">
        <v>202</v>
      </c>
      <c r="C49" s="57" t="s">
        <v>40</v>
      </c>
      <c r="D49" s="56" t="s">
        <v>44</v>
      </c>
      <c r="E49" s="56" t="s">
        <v>49</v>
      </c>
      <c r="F49" s="55" t="s">
        <v>25</v>
      </c>
      <c r="G49" s="58" t="s">
        <v>46</v>
      </c>
      <c r="H49" s="53" t="s">
        <v>41</v>
      </c>
      <c r="I49" s="52">
        <v>31000</v>
      </c>
      <c r="J49" s="51"/>
      <c r="K49" s="50"/>
      <c r="M49" s="30">
        <v>31000</v>
      </c>
      <c r="N49" s="30">
        <f t="shared" si="0"/>
        <v>0</v>
      </c>
    </row>
    <row r="50" spans="1:101" ht="13.5" customHeight="1" x14ac:dyDescent="0.2">
      <c r="A50" s="59" t="s">
        <v>48</v>
      </c>
      <c r="B50" s="58" t="s">
        <v>201</v>
      </c>
      <c r="C50" s="57" t="s">
        <v>40</v>
      </c>
      <c r="D50" s="56" t="s">
        <v>44</v>
      </c>
      <c r="E50" s="56" t="s">
        <v>47</v>
      </c>
      <c r="F50" s="55" t="s">
        <v>25</v>
      </c>
      <c r="G50" s="58" t="s">
        <v>46</v>
      </c>
      <c r="H50" s="53" t="s">
        <v>41</v>
      </c>
      <c r="I50" s="52">
        <v>19000</v>
      </c>
      <c r="J50" s="51"/>
      <c r="K50" s="50"/>
      <c r="M50" s="30">
        <v>19000</v>
      </c>
      <c r="N50" s="30">
        <f t="shared" si="0"/>
        <v>0</v>
      </c>
    </row>
    <row r="51" spans="1:101" ht="13.5" customHeight="1" thickBot="1" x14ac:dyDescent="0.25">
      <c r="A51" s="64" t="s">
        <v>45</v>
      </c>
      <c r="B51" s="58" t="s">
        <v>200</v>
      </c>
      <c r="C51" s="63" t="s">
        <v>40</v>
      </c>
      <c r="D51" s="62" t="s">
        <v>44</v>
      </c>
      <c r="E51" s="62" t="s">
        <v>43</v>
      </c>
      <c r="F51" s="61" t="s">
        <v>25</v>
      </c>
      <c r="G51" s="60" t="s">
        <v>42</v>
      </c>
      <c r="H51" s="122" t="s">
        <v>41</v>
      </c>
      <c r="I51" s="107">
        <v>463.49</v>
      </c>
      <c r="J51" s="68"/>
      <c r="K51" s="67"/>
      <c r="M51" s="30">
        <v>463.49</v>
      </c>
      <c r="N51" s="30">
        <f t="shared" si="0"/>
        <v>0</v>
      </c>
    </row>
    <row r="52" spans="1:101" ht="18" customHeight="1" thickBot="1" x14ac:dyDescent="0.25">
      <c r="A52" s="49" t="s">
        <v>17</v>
      </c>
      <c r="B52" s="48"/>
      <c r="C52" s="47" t="s">
        <v>40</v>
      </c>
      <c r="D52" s="46" t="s">
        <v>15</v>
      </c>
      <c r="E52" s="45"/>
      <c r="F52" s="43"/>
      <c r="G52" s="48"/>
      <c r="H52" s="133"/>
      <c r="I52" s="42">
        <f>SUM(I26:I51)</f>
        <v>5357865.6000000006</v>
      </c>
      <c r="J52" s="41" t="s">
        <v>12</v>
      </c>
      <c r="K52" s="40" t="s">
        <v>12</v>
      </c>
      <c r="M52" s="1">
        <v>5392525.5999999996</v>
      </c>
      <c r="N52" s="30">
        <f t="shared" si="0"/>
        <v>-34659.999999999069</v>
      </c>
    </row>
    <row r="53" spans="1:101" ht="14.25" customHeight="1" x14ac:dyDescent="0.2">
      <c r="A53" s="132" t="s">
        <v>27</v>
      </c>
      <c r="B53" s="124" t="s">
        <v>196</v>
      </c>
      <c r="C53" s="131" t="s">
        <v>16</v>
      </c>
      <c r="D53" s="130" t="s">
        <v>22</v>
      </c>
      <c r="E53" s="130" t="s">
        <v>26</v>
      </c>
      <c r="F53" s="129" t="s">
        <v>25</v>
      </c>
      <c r="G53" s="65" t="s">
        <v>28</v>
      </c>
      <c r="H53" s="128" t="s">
        <v>18</v>
      </c>
      <c r="I53" s="127">
        <v>0</v>
      </c>
      <c r="J53" s="126"/>
      <c r="K53" s="125"/>
      <c r="M53" s="1">
        <v>0</v>
      </c>
      <c r="N53" s="30">
        <f t="shared" si="0"/>
        <v>0</v>
      </c>
    </row>
    <row r="54" spans="1:101" ht="14.25" customHeight="1" thickBot="1" x14ac:dyDescent="0.25">
      <c r="A54" s="64" t="s">
        <v>27</v>
      </c>
      <c r="B54" s="124" t="s">
        <v>195</v>
      </c>
      <c r="C54" s="63" t="s">
        <v>16</v>
      </c>
      <c r="D54" s="62" t="s">
        <v>22</v>
      </c>
      <c r="E54" s="62" t="s">
        <v>26</v>
      </c>
      <c r="F54" s="61" t="s">
        <v>25</v>
      </c>
      <c r="G54" s="123" t="s">
        <v>24</v>
      </c>
      <c r="H54" s="122" t="s">
        <v>18</v>
      </c>
      <c r="I54" s="107">
        <v>47700</v>
      </c>
      <c r="J54" s="68"/>
      <c r="K54" s="67"/>
      <c r="M54" s="1">
        <v>47700</v>
      </c>
      <c r="N54" s="30">
        <f t="shared" si="0"/>
        <v>0</v>
      </c>
    </row>
    <row r="55" spans="1:101" ht="18" customHeight="1" thickBot="1" x14ac:dyDescent="0.25">
      <c r="A55" s="49" t="s">
        <v>17</v>
      </c>
      <c r="B55" s="121"/>
      <c r="C55" s="47" t="s">
        <v>16</v>
      </c>
      <c r="D55" s="46" t="s">
        <v>15</v>
      </c>
      <c r="E55" s="45"/>
      <c r="F55" s="43"/>
      <c r="G55" s="44"/>
      <c r="H55" s="43"/>
      <c r="I55" s="42">
        <f>SUM(I53:I54)</f>
        <v>47700</v>
      </c>
      <c r="J55" s="41" t="s">
        <v>12</v>
      </c>
      <c r="K55" s="40" t="s">
        <v>12</v>
      </c>
      <c r="M55" s="1">
        <v>47700</v>
      </c>
      <c r="N55" s="30">
        <f t="shared" si="0"/>
        <v>0</v>
      </c>
    </row>
    <row r="56" spans="1:101" ht="15.75" thickBot="1" x14ac:dyDescent="0.25">
      <c r="A56" s="39"/>
      <c r="B56" s="39"/>
      <c r="C56" s="39" t="s">
        <v>14</v>
      </c>
      <c r="D56" s="39" t="s">
        <v>14</v>
      </c>
      <c r="E56" s="39" t="s">
        <v>14</v>
      </c>
      <c r="F56" s="39" t="s">
        <v>14</v>
      </c>
      <c r="G56" s="38" t="s">
        <v>14</v>
      </c>
      <c r="H56" s="37" t="s">
        <v>13</v>
      </c>
      <c r="I56" s="36">
        <f>I52+I55</f>
        <v>5405565.6000000006</v>
      </c>
      <c r="J56" s="35" t="s">
        <v>12</v>
      </c>
      <c r="K56" s="34" t="s">
        <v>12</v>
      </c>
      <c r="M56" s="1">
        <v>5405565.6000000006</v>
      </c>
      <c r="N56" s="30">
        <f t="shared" si="0"/>
        <v>0</v>
      </c>
      <c r="P56" s="1">
        <v>5405565.6000000006</v>
      </c>
    </row>
    <row r="57" spans="1:101" x14ac:dyDescent="0.2">
      <c r="A57" s="120"/>
      <c r="B57" s="120"/>
      <c r="P57" s="119">
        <v>5440225.5999999996</v>
      </c>
      <c r="Q57" s="119">
        <v>-34660</v>
      </c>
      <c r="R57" s="119">
        <v>5405565.6000000006</v>
      </c>
    </row>
    <row r="58" spans="1:101" x14ac:dyDescent="0.2">
      <c r="A58" s="181" t="s">
        <v>199</v>
      </c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12"/>
      <c r="M58" s="112"/>
      <c r="N58" s="112"/>
      <c r="O58" s="112"/>
      <c r="P58" s="118">
        <f>M56-P57</f>
        <v>-34659.999999999069</v>
      </c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</row>
    <row r="59" spans="1:101" x14ac:dyDescent="0.2">
      <c r="A59" s="181" t="s">
        <v>198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</row>
    <row r="60" spans="1:101" x14ac:dyDescent="0.2">
      <c r="A60" s="181" t="s">
        <v>197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12"/>
      <c r="M60" s="112"/>
      <c r="N60" s="112"/>
      <c r="O60" s="112"/>
      <c r="P60" s="112"/>
      <c r="Q60" s="112"/>
      <c r="R60" s="112"/>
      <c r="S60" s="117"/>
      <c r="T60" s="117"/>
      <c r="U60" s="117"/>
      <c r="V60" s="117"/>
      <c r="W60" s="117"/>
      <c r="X60" s="117"/>
      <c r="Z60" s="117"/>
      <c r="AA60" s="117"/>
      <c r="AB60" s="117"/>
      <c r="AC60" s="117"/>
      <c r="AD60" s="117"/>
      <c r="AE60" s="117"/>
      <c r="AF60" s="117"/>
      <c r="AG60" s="117"/>
      <c r="AH60" s="112"/>
      <c r="AI60" s="116"/>
      <c r="AJ60" s="116"/>
      <c r="AK60" s="116"/>
      <c r="AL60" s="116"/>
      <c r="AM60" s="116"/>
      <c r="AN60" s="116"/>
      <c r="AO60" s="116"/>
      <c r="AP60" s="116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M60" s="115"/>
      <c r="BN60" s="115"/>
      <c r="BO60" s="114"/>
      <c r="BP60" s="112"/>
      <c r="BQ60" s="113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</row>
    <row r="61" spans="1:101" ht="13.5" thickBot="1" x14ac:dyDescent="0.25">
      <c r="A61" s="31"/>
      <c r="B61" s="31"/>
    </row>
    <row r="62" spans="1:101" ht="28.5" customHeight="1" x14ac:dyDescent="0.2">
      <c r="A62" s="174" t="s">
        <v>129</v>
      </c>
      <c r="B62" s="174" t="s">
        <v>128</v>
      </c>
      <c r="C62" s="177" t="s">
        <v>127</v>
      </c>
      <c r="D62" s="178"/>
      <c r="E62" s="178"/>
      <c r="F62" s="182"/>
      <c r="G62" s="177" t="s">
        <v>126</v>
      </c>
      <c r="H62" s="179"/>
      <c r="I62" s="177" t="s">
        <v>125</v>
      </c>
      <c r="J62" s="178"/>
      <c r="K62" s="180"/>
    </row>
    <row r="63" spans="1:101" ht="45" customHeight="1" thickBot="1" x14ac:dyDescent="0.25">
      <c r="A63" s="175"/>
      <c r="B63" s="176"/>
      <c r="C63" s="88" t="s">
        <v>124</v>
      </c>
      <c r="D63" s="89" t="s">
        <v>123</v>
      </c>
      <c r="E63" s="89" t="s">
        <v>122</v>
      </c>
      <c r="F63" s="103" t="s">
        <v>121</v>
      </c>
      <c r="G63" s="88" t="s">
        <v>120</v>
      </c>
      <c r="H63" s="87" t="s">
        <v>119</v>
      </c>
      <c r="I63" s="86" t="s">
        <v>118</v>
      </c>
      <c r="J63" s="85" t="s">
        <v>117</v>
      </c>
      <c r="K63" s="84" t="s">
        <v>116</v>
      </c>
    </row>
    <row r="64" spans="1:101" ht="13.5" thickBot="1" x14ac:dyDescent="0.25">
      <c r="A64" s="83" t="s">
        <v>115</v>
      </c>
      <c r="B64" s="83" t="s">
        <v>114</v>
      </c>
      <c r="C64" s="81" t="s">
        <v>113</v>
      </c>
      <c r="D64" s="82" t="s">
        <v>112</v>
      </c>
      <c r="E64" s="82" t="s">
        <v>111</v>
      </c>
      <c r="F64" s="101" t="s">
        <v>110</v>
      </c>
      <c r="G64" s="81" t="s">
        <v>109</v>
      </c>
      <c r="H64" s="80" t="s">
        <v>108</v>
      </c>
      <c r="I64" s="79">
        <v>9</v>
      </c>
      <c r="J64" s="78">
        <v>10</v>
      </c>
      <c r="K64" s="77">
        <v>11</v>
      </c>
    </row>
    <row r="65" spans="1:15" ht="28.5" customHeight="1" thickBot="1" x14ac:dyDescent="0.25">
      <c r="A65" s="59" t="s">
        <v>23</v>
      </c>
      <c r="B65" s="58" t="s">
        <v>196</v>
      </c>
      <c r="C65" s="57" t="s">
        <v>39</v>
      </c>
      <c r="D65" s="56" t="s">
        <v>107</v>
      </c>
      <c r="E65" s="56" t="s">
        <v>88</v>
      </c>
      <c r="F65" s="76" t="s">
        <v>20</v>
      </c>
      <c r="G65" s="58" t="s">
        <v>19</v>
      </c>
      <c r="H65" s="53" t="s">
        <v>30</v>
      </c>
      <c r="I65" s="52">
        <v>770600</v>
      </c>
      <c r="J65" s="51"/>
      <c r="K65" s="50"/>
      <c r="M65" s="30">
        <v>770600</v>
      </c>
      <c r="N65" s="30">
        <f t="shared" ref="N65:N96" si="1">I65-M65</f>
        <v>0</v>
      </c>
      <c r="O65" s="30">
        <f t="shared" ref="O65:O96" si="2">SUM(M65:N65)-I65</f>
        <v>0</v>
      </c>
    </row>
    <row r="66" spans="1:15" ht="18" customHeight="1" thickBot="1" x14ac:dyDescent="0.25">
      <c r="A66" s="49" t="s">
        <v>17</v>
      </c>
      <c r="B66" s="48"/>
      <c r="C66" s="47" t="s">
        <v>39</v>
      </c>
      <c r="D66" s="46" t="s">
        <v>15</v>
      </c>
      <c r="E66" s="45"/>
      <c r="F66" s="90"/>
      <c r="G66" s="44"/>
      <c r="H66" s="43"/>
      <c r="I66" s="42">
        <f>SUM(I65:I65)</f>
        <v>770600</v>
      </c>
      <c r="J66" s="41" t="s">
        <v>12</v>
      </c>
      <c r="K66" s="40" t="s">
        <v>12</v>
      </c>
      <c r="M66" s="30">
        <v>770600</v>
      </c>
      <c r="N66" s="30">
        <f t="shared" si="1"/>
        <v>0</v>
      </c>
      <c r="O66" s="30">
        <f t="shared" si="2"/>
        <v>0</v>
      </c>
    </row>
    <row r="67" spans="1:15" ht="28.5" customHeight="1" thickBot="1" x14ac:dyDescent="0.25">
      <c r="A67" s="59" t="s">
        <v>23</v>
      </c>
      <c r="B67" s="58" t="s">
        <v>195</v>
      </c>
      <c r="C67" s="57" t="s">
        <v>89</v>
      </c>
      <c r="D67" s="56" t="s">
        <v>95</v>
      </c>
      <c r="E67" s="56" t="s">
        <v>106</v>
      </c>
      <c r="F67" s="76" t="s">
        <v>31</v>
      </c>
      <c r="G67" s="58" t="s">
        <v>19</v>
      </c>
      <c r="H67" s="53" t="s">
        <v>30</v>
      </c>
      <c r="I67" s="52">
        <v>3060000</v>
      </c>
      <c r="J67" s="51"/>
      <c r="K67" s="50"/>
      <c r="M67" s="30">
        <v>3060000</v>
      </c>
      <c r="N67" s="30">
        <f t="shared" si="1"/>
        <v>0</v>
      </c>
      <c r="O67" s="30">
        <f t="shared" si="2"/>
        <v>0</v>
      </c>
    </row>
    <row r="68" spans="1:15" ht="18" customHeight="1" thickBot="1" x14ac:dyDescent="0.25">
      <c r="A68" s="49" t="s">
        <v>17</v>
      </c>
      <c r="B68" s="48"/>
      <c r="C68" s="47" t="s">
        <v>89</v>
      </c>
      <c r="D68" s="46" t="s">
        <v>15</v>
      </c>
      <c r="E68" s="45"/>
      <c r="F68" s="90"/>
      <c r="G68" s="44"/>
      <c r="H68" s="43"/>
      <c r="I68" s="42">
        <f>SUM(I67:I67)</f>
        <v>3060000</v>
      </c>
      <c r="J68" s="41" t="s">
        <v>12</v>
      </c>
      <c r="K68" s="40" t="s">
        <v>12</v>
      </c>
      <c r="M68" s="30">
        <v>3060000</v>
      </c>
      <c r="N68" s="30">
        <f t="shared" si="1"/>
        <v>0</v>
      </c>
      <c r="O68" s="30">
        <f t="shared" si="2"/>
        <v>0</v>
      </c>
    </row>
    <row r="69" spans="1:15" s="22" customFormat="1" ht="25.5" x14ac:dyDescent="0.2">
      <c r="A69" s="59" t="s">
        <v>23</v>
      </c>
      <c r="B69" s="58" t="s">
        <v>194</v>
      </c>
      <c r="C69" s="57" t="s">
        <v>40</v>
      </c>
      <c r="D69" s="56" t="s">
        <v>22</v>
      </c>
      <c r="E69" s="56" t="s">
        <v>105</v>
      </c>
      <c r="F69" s="76" t="s">
        <v>20</v>
      </c>
      <c r="G69" s="58" t="s">
        <v>19</v>
      </c>
      <c r="H69" s="53" t="s">
        <v>102</v>
      </c>
      <c r="I69" s="52">
        <v>250307500</v>
      </c>
      <c r="J69" s="51"/>
      <c r="K69" s="50"/>
      <c r="M69" s="30">
        <v>250307500</v>
      </c>
      <c r="N69" s="30">
        <f t="shared" si="1"/>
        <v>0</v>
      </c>
      <c r="O69" s="30">
        <f t="shared" si="2"/>
        <v>0</v>
      </c>
    </row>
    <row r="70" spans="1:15" ht="25.5" x14ac:dyDescent="0.2">
      <c r="A70" s="59" t="s">
        <v>23</v>
      </c>
      <c r="B70" s="58" t="s">
        <v>193</v>
      </c>
      <c r="C70" s="57" t="s">
        <v>40</v>
      </c>
      <c r="D70" s="56" t="s">
        <v>22</v>
      </c>
      <c r="E70" s="56" t="s">
        <v>85</v>
      </c>
      <c r="F70" s="76" t="s">
        <v>20</v>
      </c>
      <c r="G70" s="58" t="s">
        <v>19</v>
      </c>
      <c r="H70" s="53" t="s">
        <v>30</v>
      </c>
      <c r="I70" s="52">
        <v>709006.75</v>
      </c>
      <c r="J70" s="51"/>
      <c r="K70" s="50"/>
      <c r="M70" s="30">
        <v>726406.75</v>
      </c>
      <c r="N70" s="30">
        <f t="shared" si="1"/>
        <v>-17400</v>
      </c>
      <c r="O70" s="30">
        <f t="shared" si="2"/>
        <v>0</v>
      </c>
    </row>
    <row r="71" spans="1:15" s="22" customFormat="1" ht="25.5" x14ac:dyDescent="0.2">
      <c r="A71" s="59" t="s">
        <v>23</v>
      </c>
      <c r="B71" s="58" t="s">
        <v>192</v>
      </c>
      <c r="C71" s="57" t="s">
        <v>40</v>
      </c>
      <c r="D71" s="56" t="s">
        <v>22</v>
      </c>
      <c r="E71" s="56" t="s">
        <v>84</v>
      </c>
      <c r="F71" s="76" t="s">
        <v>20</v>
      </c>
      <c r="G71" s="58" t="s">
        <v>19</v>
      </c>
      <c r="H71" s="53" t="s">
        <v>30</v>
      </c>
      <c r="I71" s="52">
        <v>0</v>
      </c>
      <c r="J71" s="51"/>
      <c r="K71" s="50"/>
      <c r="M71" s="30">
        <v>0</v>
      </c>
      <c r="N71" s="30">
        <f t="shared" si="1"/>
        <v>0</v>
      </c>
      <c r="O71" s="30">
        <f t="shared" si="2"/>
        <v>0</v>
      </c>
    </row>
    <row r="72" spans="1:15" s="22" customFormat="1" ht="25.5" x14ac:dyDescent="0.2">
      <c r="A72" s="74" t="s">
        <v>23</v>
      </c>
      <c r="B72" s="58" t="s">
        <v>191</v>
      </c>
      <c r="C72" s="57" t="s">
        <v>40</v>
      </c>
      <c r="D72" s="56" t="s">
        <v>22</v>
      </c>
      <c r="E72" s="56" t="s">
        <v>83</v>
      </c>
      <c r="F72" s="76" t="s">
        <v>20</v>
      </c>
      <c r="G72" s="58" t="s">
        <v>19</v>
      </c>
      <c r="H72" s="53" t="s">
        <v>30</v>
      </c>
      <c r="I72" s="52">
        <v>12400</v>
      </c>
      <c r="J72" s="51"/>
      <c r="K72" s="50"/>
      <c r="M72" s="30">
        <v>10000</v>
      </c>
      <c r="N72" s="30">
        <f t="shared" si="1"/>
        <v>2400</v>
      </c>
      <c r="O72" s="30">
        <f t="shared" si="2"/>
        <v>0</v>
      </c>
    </row>
    <row r="73" spans="1:15" ht="25.5" x14ac:dyDescent="0.2">
      <c r="A73" s="59" t="s">
        <v>23</v>
      </c>
      <c r="B73" s="58" t="s">
        <v>190</v>
      </c>
      <c r="C73" s="57" t="s">
        <v>40</v>
      </c>
      <c r="D73" s="56" t="s">
        <v>22</v>
      </c>
      <c r="E73" s="56" t="s">
        <v>82</v>
      </c>
      <c r="F73" s="76" t="s">
        <v>20</v>
      </c>
      <c r="G73" s="58" t="s">
        <v>19</v>
      </c>
      <c r="H73" s="53" t="s">
        <v>30</v>
      </c>
      <c r="I73" s="52">
        <v>2959353.0399999996</v>
      </c>
      <c r="J73" s="51"/>
      <c r="K73" s="50"/>
      <c r="M73" s="30">
        <v>3097192.5599999996</v>
      </c>
      <c r="N73" s="30">
        <f t="shared" si="1"/>
        <v>-137839.52000000002</v>
      </c>
      <c r="O73" s="30">
        <f t="shared" si="2"/>
        <v>0</v>
      </c>
    </row>
    <row r="74" spans="1:15" s="22" customFormat="1" ht="25.5" x14ac:dyDescent="0.2">
      <c r="A74" s="59" t="s">
        <v>23</v>
      </c>
      <c r="B74" s="58" t="s">
        <v>189</v>
      </c>
      <c r="C74" s="57" t="s">
        <v>40</v>
      </c>
      <c r="D74" s="56" t="s">
        <v>22</v>
      </c>
      <c r="E74" s="56" t="s">
        <v>104</v>
      </c>
      <c r="F74" s="76" t="s">
        <v>20</v>
      </c>
      <c r="G74" s="58" t="s">
        <v>19</v>
      </c>
      <c r="H74" s="53" t="s">
        <v>30</v>
      </c>
      <c r="I74" s="52">
        <v>5721103.2300000004</v>
      </c>
      <c r="J74" s="51"/>
      <c r="K74" s="50"/>
      <c r="M74" s="30">
        <v>5778870.2300000004</v>
      </c>
      <c r="N74" s="30">
        <f t="shared" si="1"/>
        <v>-57767</v>
      </c>
      <c r="O74" s="30">
        <f t="shared" si="2"/>
        <v>0</v>
      </c>
    </row>
    <row r="75" spans="1:15" ht="25.5" x14ac:dyDescent="0.2">
      <c r="A75" s="59" t="s">
        <v>23</v>
      </c>
      <c r="B75" s="58" t="s">
        <v>188</v>
      </c>
      <c r="C75" s="57" t="s">
        <v>40</v>
      </c>
      <c r="D75" s="56" t="s">
        <v>22</v>
      </c>
      <c r="E75" s="56" t="s">
        <v>81</v>
      </c>
      <c r="F75" s="76" t="s">
        <v>20</v>
      </c>
      <c r="G75" s="58" t="s">
        <v>19</v>
      </c>
      <c r="H75" s="53" t="s">
        <v>30</v>
      </c>
      <c r="I75" s="52">
        <v>709253.79</v>
      </c>
      <c r="J75" s="51"/>
      <c r="K75" s="50"/>
      <c r="M75" s="30">
        <v>779042.48</v>
      </c>
      <c r="N75" s="30">
        <f t="shared" si="1"/>
        <v>-69788.689999999944</v>
      </c>
      <c r="O75" s="30">
        <f t="shared" si="2"/>
        <v>0</v>
      </c>
    </row>
    <row r="76" spans="1:15" s="22" customFormat="1" ht="25.5" x14ac:dyDescent="0.2">
      <c r="A76" s="59" t="s">
        <v>23</v>
      </c>
      <c r="B76" s="58" t="s">
        <v>187</v>
      </c>
      <c r="C76" s="57" t="s">
        <v>40</v>
      </c>
      <c r="D76" s="56" t="s">
        <v>22</v>
      </c>
      <c r="E76" s="56" t="s">
        <v>50</v>
      </c>
      <c r="F76" s="76" t="s">
        <v>20</v>
      </c>
      <c r="G76" s="58" t="s">
        <v>19</v>
      </c>
      <c r="H76" s="53" t="s">
        <v>30</v>
      </c>
      <c r="I76" s="52">
        <v>21197021.489999998</v>
      </c>
      <c r="J76" s="51"/>
      <c r="K76" s="50"/>
      <c r="M76" s="30">
        <v>20847021.489999998</v>
      </c>
      <c r="N76" s="30">
        <f t="shared" si="1"/>
        <v>350000</v>
      </c>
      <c r="O76" s="30">
        <f t="shared" si="2"/>
        <v>0</v>
      </c>
    </row>
    <row r="77" spans="1:15" s="22" customFormat="1" ht="25.5" x14ac:dyDescent="0.2">
      <c r="A77" s="74" t="s">
        <v>23</v>
      </c>
      <c r="B77" s="58" t="s">
        <v>186</v>
      </c>
      <c r="C77" s="57" t="s">
        <v>40</v>
      </c>
      <c r="D77" s="56" t="s">
        <v>22</v>
      </c>
      <c r="E77" s="56" t="s">
        <v>99</v>
      </c>
      <c r="F77" s="76" t="s">
        <v>20</v>
      </c>
      <c r="G77" s="58" t="s">
        <v>19</v>
      </c>
      <c r="H77" s="53" t="s">
        <v>30</v>
      </c>
      <c r="I77" s="52">
        <v>3162600</v>
      </c>
      <c r="J77" s="51"/>
      <c r="K77" s="50"/>
      <c r="M77" s="30">
        <v>3162600</v>
      </c>
      <c r="N77" s="30">
        <f t="shared" si="1"/>
        <v>0</v>
      </c>
      <c r="O77" s="30">
        <f t="shared" si="2"/>
        <v>0</v>
      </c>
    </row>
    <row r="78" spans="1:15" ht="25.5" x14ac:dyDescent="0.2">
      <c r="A78" s="59" t="s">
        <v>23</v>
      </c>
      <c r="B78" s="58" t="s">
        <v>185</v>
      </c>
      <c r="C78" s="57" t="s">
        <v>40</v>
      </c>
      <c r="D78" s="56" t="s">
        <v>22</v>
      </c>
      <c r="E78" s="56" t="s">
        <v>93</v>
      </c>
      <c r="F78" s="76" t="s">
        <v>31</v>
      </c>
      <c r="G78" s="58" t="s">
        <v>19</v>
      </c>
      <c r="H78" s="53" t="s">
        <v>30</v>
      </c>
      <c r="I78" s="52">
        <v>10921528.219999999</v>
      </c>
      <c r="J78" s="51"/>
      <c r="K78" s="50"/>
      <c r="M78" s="30">
        <v>11480628.219999999</v>
      </c>
      <c r="N78" s="30">
        <f t="shared" si="1"/>
        <v>-559100</v>
      </c>
      <c r="O78" s="30">
        <f t="shared" si="2"/>
        <v>0</v>
      </c>
    </row>
    <row r="79" spans="1:15" s="22" customFormat="1" ht="25.5" x14ac:dyDescent="0.2">
      <c r="A79" s="59" t="s">
        <v>23</v>
      </c>
      <c r="B79" s="58" t="s">
        <v>184</v>
      </c>
      <c r="C79" s="57" t="s">
        <v>40</v>
      </c>
      <c r="D79" s="56" t="s">
        <v>22</v>
      </c>
      <c r="E79" s="56" t="s">
        <v>98</v>
      </c>
      <c r="F79" s="76" t="s">
        <v>31</v>
      </c>
      <c r="G79" s="58" t="s">
        <v>19</v>
      </c>
      <c r="H79" s="53" t="s">
        <v>30</v>
      </c>
      <c r="I79" s="52">
        <v>688211.34</v>
      </c>
      <c r="J79" s="51"/>
      <c r="K79" s="50"/>
      <c r="M79" s="30">
        <v>666611.34</v>
      </c>
      <c r="N79" s="30">
        <f t="shared" si="1"/>
        <v>21600</v>
      </c>
      <c r="O79" s="30">
        <f t="shared" si="2"/>
        <v>0</v>
      </c>
    </row>
    <row r="80" spans="1:15" ht="25.5" x14ac:dyDescent="0.2">
      <c r="A80" s="59" t="s">
        <v>23</v>
      </c>
      <c r="B80" s="58" t="s">
        <v>183</v>
      </c>
      <c r="C80" s="57" t="s">
        <v>40</v>
      </c>
      <c r="D80" s="56" t="s">
        <v>22</v>
      </c>
      <c r="E80" s="56" t="s">
        <v>97</v>
      </c>
      <c r="F80" s="76" t="s">
        <v>31</v>
      </c>
      <c r="G80" s="58" t="s">
        <v>19</v>
      </c>
      <c r="H80" s="53" t="s">
        <v>30</v>
      </c>
      <c r="I80" s="52">
        <v>6236948.1100000003</v>
      </c>
      <c r="J80" s="51"/>
      <c r="K80" s="50"/>
      <c r="M80" s="30">
        <v>6236948.1100000003</v>
      </c>
      <c r="N80" s="30">
        <f t="shared" si="1"/>
        <v>0</v>
      </c>
      <c r="O80" s="30">
        <f t="shared" si="2"/>
        <v>0</v>
      </c>
    </row>
    <row r="81" spans="1:15" ht="25.5" x14ac:dyDescent="0.2">
      <c r="A81" s="74" t="s">
        <v>23</v>
      </c>
      <c r="B81" s="58" t="s">
        <v>182</v>
      </c>
      <c r="C81" s="57" t="s">
        <v>40</v>
      </c>
      <c r="D81" s="56" t="s">
        <v>22</v>
      </c>
      <c r="E81" s="56" t="s">
        <v>92</v>
      </c>
      <c r="F81" s="76" t="s">
        <v>31</v>
      </c>
      <c r="G81" s="58" t="s">
        <v>19</v>
      </c>
      <c r="H81" s="53" t="s">
        <v>30</v>
      </c>
      <c r="I81" s="52">
        <v>2190000</v>
      </c>
      <c r="J81" s="51"/>
      <c r="K81" s="50"/>
      <c r="M81" s="30">
        <v>2190000.09</v>
      </c>
      <c r="N81" s="30">
        <f t="shared" si="1"/>
        <v>-8.9999999850988388E-2</v>
      </c>
      <c r="O81" s="30">
        <f t="shared" si="2"/>
        <v>0</v>
      </c>
    </row>
    <row r="82" spans="1:15" ht="25.5" x14ac:dyDescent="0.2">
      <c r="A82" s="74" t="s">
        <v>23</v>
      </c>
      <c r="B82" s="58" t="s">
        <v>181</v>
      </c>
      <c r="C82" s="57" t="s">
        <v>40</v>
      </c>
      <c r="D82" s="56" t="s">
        <v>22</v>
      </c>
      <c r="E82" s="56" t="s">
        <v>43</v>
      </c>
      <c r="F82" s="76" t="s">
        <v>31</v>
      </c>
      <c r="G82" s="58" t="s">
        <v>19</v>
      </c>
      <c r="H82" s="53" t="s">
        <v>30</v>
      </c>
      <c r="I82" s="52">
        <v>684545</v>
      </c>
      <c r="J82" s="51"/>
      <c r="K82" s="50"/>
      <c r="M82" s="30">
        <v>684545</v>
      </c>
      <c r="N82" s="30">
        <f t="shared" si="1"/>
        <v>0</v>
      </c>
      <c r="O82" s="30">
        <f t="shared" si="2"/>
        <v>0</v>
      </c>
    </row>
    <row r="83" spans="1:15" ht="25.5" x14ac:dyDescent="0.2">
      <c r="A83" s="74" t="s">
        <v>23</v>
      </c>
      <c r="B83" s="58" t="s">
        <v>180</v>
      </c>
      <c r="C83" s="57" t="s">
        <v>40</v>
      </c>
      <c r="D83" s="56" t="s">
        <v>22</v>
      </c>
      <c r="E83" s="56" t="s">
        <v>76</v>
      </c>
      <c r="F83" s="76" t="s">
        <v>31</v>
      </c>
      <c r="G83" s="58" t="s">
        <v>19</v>
      </c>
      <c r="H83" s="53" t="s">
        <v>30</v>
      </c>
      <c r="I83" s="52">
        <v>78058.600000000006</v>
      </c>
      <c r="J83" s="51"/>
      <c r="K83" s="50"/>
      <c r="M83" s="30">
        <v>78761.19</v>
      </c>
      <c r="N83" s="30">
        <f t="shared" si="1"/>
        <v>-702.58999999999651</v>
      </c>
      <c r="O83" s="30">
        <f t="shared" si="2"/>
        <v>0</v>
      </c>
    </row>
    <row r="84" spans="1:15" ht="25.5" x14ac:dyDescent="0.2">
      <c r="A84" s="59" t="s">
        <v>23</v>
      </c>
      <c r="B84" s="58" t="s">
        <v>179</v>
      </c>
      <c r="C84" s="57" t="s">
        <v>40</v>
      </c>
      <c r="D84" s="56" t="s">
        <v>95</v>
      </c>
      <c r="E84" s="56" t="s">
        <v>103</v>
      </c>
      <c r="F84" s="76" t="s">
        <v>20</v>
      </c>
      <c r="G84" s="58" t="s">
        <v>19</v>
      </c>
      <c r="H84" s="53" t="s">
        <v>102</v>
      </c>
      <c r="I84" s="52">
        <v>376326300</v>
      </c>
      <c r="J84" s="51"/>
      <c r="K84" s="50"/>
      <c r="M84" s="30">
        <v>376326300</v>
      </c>
      <c r="N84" s="30">
        <f t="shared" si="1"/>
        <v>0</v>
      </c>
      <c r="O84" s="30">
        <f t="shared" si="2"/>
        <v>0</v>
      </c>
    </row>
    <row r="85" spans="1:15" ht="25.5" x14ac:dyDescent="0.2">
      <c r="A85" s="59" t="s">
        <v>23</v>
      </c>
      <c r="B85" s="58" t="s">
        <v>178</v>
      </c>
      <c r="C85" s="57" t="s">
        <v>40</v>
      </c>
      <c r="D85" s="56" t="s">
        <v>95</v>
      </c>
      <c r="E85" s="56" t="s">
        <v>84</v>
      </c>
      <c r="F85" s="76" t="s">
        <v>20</v>
      </c>
      <c r="G85" s="58" t="s">
        <v>19</v>
      </c>
      <c r="H85" s="53" t="s">
        <v>30</v>
      </c>
      <c r="I85" s="52">
        <v>101100</v>
      </c>
      <c r="J85" s="51"/>
      <c r="K85" s="50"/>
      <c r="M85" s="30">
        <v>108100</v>
      </c>
      <c r="N85" s="30">
        <f t="shared" si="1"/>
        <v>-7000</v>
      </c>
      <c r="O85" s="30">
        <f t="shared" si="2"/>
        <v>0</v>
      </c>
    </row>
    <row r="86" spans="1:15" ht="25.5" x14ac:dyDescent="0.2">
      <c r="A86" s="59" t="s">
        <v>23</v>
      </c>
      <c r="B86" s="58" t="s">
        <v>177</v>
      </c>
      <c r="C86" s="57" t="s">
        <v>40</v>
      </c>
      <c r="D86" s="56" t="s">
        <v>95</v>
      </c>
      <c r="E86" s="56" t="s">
        <v>83</v>
      </c>
      <c r="F86" s="76" t="s">
        <v>20</v>
      </c>
      <c r="G86" s="58" t="s">
        <v>19</v>
      </c>
      <c r="H86" s="53" t="s">
        <v>30</v>
      </c>
      <c r="I86" s="52">
        <v>227060</v>
      </c>
      <c r="J86" s="51"/>
      <c r="K86" s="50"/>
      <c r="M86" s="30">
        <v>269800</v>
      </c>
      <c r="N86" s="30">
        <f t="shared" si="1"/>
        <v>-42740</v>
      </c>
      <c r="O86" s="30">
        <f t="shared" si="2"/>
        <v>0</v>
      </c>
    </row>
    <row r="87" spans="1:15" ht="25.5" x14ac:dyDescent="0.2">
      <c r="A87" s="59" t="s">
        <v>23</v>
      </c>
      <c r="B87" s="58" t="s">
        <v>176</v>
      </c>
      <c r="C87" s="57" t="s">
        <v>40</v>
      </c>
      <c r="D87" s="56" t="s">
        <v>95</v>
      </c>
      <c r="E87" s="56" t="s">
        <v>94</v>
      </c>
      <c r="F87" s="76" t="s">
        <v>20</v>
      </c>
      <c r="G87" s="58" t="s">
        <v>19</v>
      </c>
      <c r="H87" s="53" t="s">
        <v>30</v>
      </c>
      <c r="I87" s="52">
        <v>1601848.7500000002</v>
      </c>
      <c r="J87" s="51"/>
      <c r="K87" s="50"/>
      <c r="M87" s="30">
        <v>1601848.7500000002</v>
      </c>
      <c r="N87" s="30">
        <f t="shared" si="1"/>
        <v>0</v>
      </c>
      <c r="O87" s="30">
        <f t="shared" si="2"/>
        <v>0</v>
      </c>
    </row>
    <row r="88" spans="1:15" ht="25.5" x14ac:dyDescent="0.2">
      <c r="A88" s="74" t="s">
        <v>23</v>
      </c>
      <c r="B88" s="58" t="s">
        <v>175</v>
      </c>
      <c r="C88" s="57" t="s">
        <v>40</v>
      </c>
      <c r="D88" s="56" t="s">
        <v>95</v>
      </c>
      <c r="E88" s="56" t="s">
        <v>94</v>
      </c>
      <c r="F88" s="76" t="s">
        <v>31</v>
      </c>
      <c r="G88" s="58" t="s">
        <v>19</v>
      </c>
      <c r="H88" s="53" t="s">
        <v>30</v>
      </c>
      <c r="I88" s="52">
        <v>135500</v>
      </c>
      <c r="J88" s="51"/>
      <c r="K88" s="50"/>
      <c r="M88" s="30">
        <v>135500</v>
      </c>
      <c r="N88" s="30">
        <f t="shared" si="1"/>
        <v>0</v>
      </c>
      <c r="O88" s="30">
        <f t="shared" si="2"/>
        <v>0</v>
      </c>
    </row>
    <row r="89" spans="1:15" ht="25.5" x14ac:dyDescent="0.2">
      <c r="A89" s="59" t="s">
        <v>23</v>
      </c>
      <c r="B89" s="58" t="s">
        <v>174</v>
      </c>
      <c r="C89" s="57" t="s">
        <v>40</v>
      </c>
      <c r="D89" s="56" t="s">
        <v>95</v>
      </c>
      <c r="E89" s="56" t="s">
        <v>82</v>
      </c>
      <c r="F89" s="76" t="s">
        <v>20</v>
      </c>
      <c r="G89" s="58" t="s">
        <v>19</v>
      </c>
      <c r="H89" s="53" t="s">
        <v>30</v>
      </c>
      <c r="I89" s="52">
        <v>9917902.2100000009</v>
      </c>
      <c r="J89" s="51"/>
      <c r="K89" s="50"/>
      <c r="M89" s="30">
        <v>9764913.1999999993</v>
      </c>
      <c r="N89" s="30">
        <f t="shared" si="1"/>
        <v>152989.01000000164</v>
      </c>
      <c r="O89" s="30">
        <f t="shared" si="2"/>
        <v>0</v>
      </c>
    </row>
    <row r="90" spans="1:15" ht="25.5" x14ac:dyDescent="0.2">
      <c r="A90" s="59" t="s">
        <v>23</v>
      </c>
      <c r="B90" s="58" t="s">
        <v>173</v>
      </c>
      <c r="C90" s="57" t="s">
        <v>40</v>
      </c>
      <c r="D90" s="56" t="s">
        <v>95</v>
      </c>
      <c r="E90" s="56" t="s">
        <v>101</v>
      </c>
      <c r="F90" s="76" t="s">
        <v>31</v>
      </c>
      <c r="G90" s="58" t="s">
        <v>19</v>
      </c>
      <c r="H90" s="53" t="s">
        <v>30</v>
      </c>
      <c r="I90" s="52">
        <v>0</v>
      </c>
      <c r="J90" s="51"/>
      <c r="K90" s="50"/>
      <c r="M90" s="30">
        <v>0</v>
      </c>
      <c r="N90" s="30">
        <f t="shared" si="1"/>
        <v>0</v>
      </c>
      <c r="O90" s="30">
        <f t="shared" si="2"/>
        <v>0</v>
      </c>
    </row>
    <row r="91" spans="1:15" ht="25.5" x14ac:dyDescent="0.2">
      <c r="A91" s="59" t="s">
        <v>23</v>
      </c>
      <c r="B91" s="58" t="s">
        <v>172</v>
      </c>
      <c r="C91" s="57" t="s">
        <v>40</v>
      </c>
      <c r="D91" s="56" t="s">
        <v>95</v>
      </c>
      <c r="E91" s="56" t="s">
        <v>81</v>
      </c>
      <c r="F91" s="76" t="s">
        <v>20</v>
      </c>
      <c r="G91" s="58" t="s">
        <v>19</v>
      </c>
      <c r="H91" s="53" t="s">
        <v>30</v>
      </c>
      <c r="I91" s="52">
        <v>7257669.1200000001</v>
      </c>
      <c r="J91" s="51"/>
      <c r="K91" s="50"/>
      <c r="M91" s="30">
        <v>7376062</v>
      </c>
      <c r="N91" s="30">
        <f t="shared" si="1"/>
        <v>-118392.87999999989</v>
      </c>
      <c r="O91" s="30">
        <f t="shared" si="2"/>
        <v>0</v>
      </c>
    </row>
    <row r="92" spans="1:15" ht="25.5" x14ac:dyDescent="0.2">
      <c r="A92" s="59" t="s">
        <v>23</v>
      </c>
      <c r="B92" s="58" t="s">
        <v>171</v>
      </c>
      <c r="C92" s="57" t="s">
        <v>40</v>
      </c>
      <c r="D92" s="56" t="s">
        <v>95</v>
      </c>
      <c r="E92" s="56" t="s">
        <v>100</v>
      </c>
      <c r="F92" s="76" t="s">
        <v>31</v>
      </c>
      <c r="G92" s="58" t="s">
        <v>19</v>
      </c>
      <c r="H92" s="53" t="s">
        <v>30</v>
      </c>
      <c r="I92" s="52">
        <v>3200</v>
      </c>
      <c r="J92" s="51"/>
      <c r="K92" s="50"/>
      <c r="M92" s="30">
        <v>3200</v>
      </c>
      <c r="N92" s="30">
        <f t="shared" si="1"/>
        <v>0</v>
      </c>
      <c r="O92" s="30">
        <f t="shared" si="2"/>
        <v>0</v>
      </c>
    </row>
    <row r="93" spans="1:15" ht="25.5" x14ac:dyDescent="0.2">
      <c r="A93" s="59" t="s">
        <v>23</v>
      </c>
      <c r="B93" s="58" t="s">
        <v>170</v>
      </c>
      <c r="C93" s="57" t="s">
        <v>40</v>
      </c>
      <c r="D93" s="56" t="s">
        <v>95</v>
      </c>
      <c r="E93" s="56" t="s">
        <v>93</v>
      </c>
      <c r="F93" s="76" t="s">
        <v>31</v>
      </c>
      <c r="G93" s="58" t="s">
        <v>19</v>
      </c>
      <c r="H93" s="53" t="s">
        <v>30</v>
      </c>
      <c r="I93" s="52">
        <v>14543366.75</v>
      </c>
      <c r="J93" s="51"/>
      <c r="K93" s="50"/>
      <c r="M93" s="30">
        <v>15676966.4</v>
      </c>
      <c r="N93" s="30">
        <f t="shared" si="1"/>
        <v>-1133599.6500000004</v>
      </c>
      <c r="O93" s="30">
        <f t="shared" si="2"/>
        <v>0</v>
      </c>
    </row>
    <row r="94" spans="1:15" ht="25.5" x14ac:dyDescent="0.2">
      <c r="A94" s="59" t="s">
        <v>23</v>
      </c>
      <c r="B94" s="58" t="s">
        <v>169</v>
      </c>
      <c r="C94" s="57" t="s">
        <v>40</v>
      </c>
      <c r="D94" s="56" t="s">
        <v>95</v>
      </c>
      <c r="E94" s="56" t="s">
        <v>50</v>
      </c>
      <c r="F94" s="76" t="s">
        <v>20</v>
      </c>
      <c r="G94" s="58" t="s">
        <v>19</v>
      </c>
      <c r="H94" s="53" t="s">
        <v>30</v>
      </c>
      <c r="I94" s="52">
        <v>29081308.309999999</v>
      </c>
      <c r="J94" s="51"/>
      <c r="K94" s="50"/>
      <c r="M94" s="30">
        <v>27521308.309999999</v>
      </c>
      <c r="N94" s="30">
        <f t="shared" si="1"/>
        <v>1560000</v>
      </c>
      <c r="O94" s="30">
        <f t="shared" si="2"/>
        <v>0</v>
      </c>
    </row>
    <row r="95" spans="1:15" ht="25.5" x14ac:dyDescent="0.2">
      <c r="A95" s="74" t="s">
        <v>23</v>
      </c>
      <c r="B95" s="58" t="s">
        <v>168</v>
      </c>
      <c r="C95" s="57" t="s">
        <v>40</v>
      </c>
      <c r="D95" s="56" t="s">
        <v>95</v>
      </c>
      <c r="E95" s="56" t="s">
        <v>99</v>
      </c>
      <c r="F95" s="76" t="s">
        <v>20</v>
      </c>
      <c r="G95" s="58" t="s">
        <v>19</v>
      </c>
      <c r="H95" s="53" t="s">
        <v>30</v>
      </c>
      <c r="I95" s="52">
        <v>12000000</v>
      </c>
      <c r="J95" s="51"/>
      <c r="K95" s="50"/>
      <c r="M95" s="30">
        <v>12000000</v>
      </c>
      <c r="N95" s="30">
        <f t="shared" si="1"/>
        <v>0</v>
      </c>
      <c r="O95" s="30">
        <f t="shared" si="2"/>
        <v>0</v>
      </c>
    </row>
    <row r="96" spans="1:15" ht="25.5" x14ac:dyDescent="0.2">
      <c r="A96" s="59" t="s">
        <v>23</v>
      </c>
      <c r="B96" s="58" t="s">
        <v>167</v>
      </c>
      <c r="C96" s="57" t="s">
        <v>40</v>
      </c>
      <c r="D96" s="56" t="s">
        <v>95</v>
      </c>
      <c r="E96" s="56" t="s">
        <v>98</v>
      </c>
      <c r="F96" s="76" t="s">
        <v>31</v>
      </c>
      <c r="G96" s="58" t="s">
        <v>19</v>
      </c>
      <c r="H96" s="53" t="s">
        <v>30</v>
      </c>
      <c r="I96" s="52">
        <v>1166425.5699999998</v>
      </c>
      <c r="J96" s="51"/>
      <c r="K96" s="50"/>
      <c r="M96" s="30">
        <v>1749893.98</v>
      </c>
      <c r="N96" s="30">
        <f t="shared" si="1"/>
        <v>-583468.41000000015</v>
      </c>
      <c r="O96" s="30">
        <f t="shared" si="2"/>
        <v>0</v>
      </c>
    </row>
    <row r="97" spans="1:15" ht="25.5" x14ac:dyDescent="0.2">
      <c r="A97" s="59" t="s">
        <v>23</v>
      </c>
      <c r="B97" s="58" t="s">
        <v>166</v>
      </c>
      <c r="C97" s="57" t="s">
        <v>40</v>
      </c>
      <c r="D97" s="56" t="s">
        <v>95</v>
      </c>
      <c r="E97" s="56" t="s">
        <v>97</v>
      </c>
      <c r="F97" s="76" t="s">
        <v>31</v>
      </c>
      <c r="G97" s="58" t="s">
        <v>19</v>
      </c>
      <c r="H97" s="53" t="s">
        <v>30</v>
      </c>
      <c r="I97" s="52">
        <v>9653319.2300000004</v>
      </c>
      <c r="J97" s="51"/>
      <c r="K97" s="50"/>
      <c r="M97" s="30">
        <v>9679500</v>
      </c>
      <c r="N97" s="30">
        <f t="shared" ref="N97:N128" si="3">I97-M97</f>
        <v>-26180.769999999553</v>
      </c>
      <c r="O97" s="30">
        <f t="shared" ref="O97:O128" si="4">SUM(M97:N97)-I97</f>
        <v>0</v>
      </c>
    </row>
    <row r="98" spans="1:15" ht="25.5" x14ac:dyDescent="0.2">
      <c r="A98" s="74" t="s">
        <v>23</v>
      </c>
      <c r="B98" s="58" t="s">
        <v>165</v>
      </c>
      <c r="C98" s="57" t="s">
        <v>40</v>
      </c>
      <c r="D98" s="56" t="s">
        <v>95</v>
      </c>
      <c r="E98" s="56" t="s">
        <v>92</v>
      </c>
      <c r="F98" s="76" t="s">
        <v>31</v>
      </c>
      <c r="G98" s="58" t="s">
        <v>19</v>
      </c>
      <c r="H98" s="53" t="s">
        <v>30</v>
      </c>
      <c r="I98" s="52">
        <v>7650000</v>
      </c>
      <c r="J98" s="51"/>
      <c r="K98" s="50"/>
      <c r="M98" s="30">
        <v>7650000.2199999997</v>
      </c>
      <c r="N98" s="30">
        <f t="shared" si="3"/>
        <v>-0.21999999973922968</v>
      </c>
      <c r="O98" s="30">
        <f t="shared" si="4"/>
        <v>0</v>
      </c>
    </row>
    <row r="99" spans="1:15" ht="25.5" x14ac:dyDescent="0.2">
      <c r="A99" s="59" t="s">
        <v>23</v>
      </c>
      <c r="B99" s="58" t="s">
        <v>164</v>
      </c>
      <c r="C99" s="57" t="s">
        <v>40</v>
      </c>
      <c r="D99" s="56" t="s">
        <v>95</v>
      </c>
      <c r="E99" s="56" t="s">
        <v>90</v>
      </c>
      <c r="F99" s="76" t="s">
        <v>20</v>
      </c>
      <c r="G99" s="58" t="s">
        <v>19</v>
      </c>
      <c r="H99" s="53" t="s">
        <v>30</v>
      </c>
      <c r="I99" s="52">
        <v>5872005.1400000006</v>
      </c>
      <c r="J99" s="51"/>
      <c r="K99" s="50"/>
      <c r="M99" s="30">
        <v>5742005.1399999997</v>
      </c>
      <c r="N99" s="30">
        <f t="shared" si="3"/>
        <v>130000.00000000093</v>
      </c>
      <c r="O99" s="30">
        <f t="shared" si="4"/>
        <v>0</v>
      </c>
    </row>
    <row r="100" spans="1:15" ht="25.5" x14ac:dyDescent="0.2">
      <c r="A100" s="59" t="s">
        <v>23</v>
      </c>
      <c r="B100" s="58" t="s">
        <v>163</v>
      </c>
      <c r="C100" s="57" t="s">
        <v>40</v>
      </c>
      <c r="D100" s="56" t="s">
        <v>95</v>
      </c>
      <c r="E100" s="56" t="s">
        <v>96</v>
      </c>
      <c r="F100" s="76" t="s">
        <v>31</v>
      </c>
      <c r="G100" s="58" t="s">
        <v>19</v>
      </c>
      <c r="H100" s="53" t="s">
        <v>30</v>
      </c>
      <c r="I100" s="52">
        <v>1870700</v>
      </c>
      <c r="J100" s="51"/>
      <c r="K100" s="50"/>
      <c r="M100" s="30">
        <v>1870700</v>
      </c>
      <c r="N100" s="30">
        <f t="shared" si="3"/>
        <v>0</v>
      </c>
      <c r="O100" s="30">
        <f t="shared" si="4"/>
        <v>0</v>
      </c>
    </row>
    <row r="101" spans="1:15" ht="25.5" x14ac:dyDescent="0.2">
      <c r="A101" s="74" t="s">
        <v>23</v>
      </c>
      <c r="B101" s="58" t="s">
        <v>162</v>
      </c>
      <c r="C101" s="73" t="s">
        <v>40</v>
      </c>
      <c r="D101" s="72" t="s">
        <v>95</v>
      </c>
      <c r="E101" s="72" t="s">
        <v>43</v>
      </c>
      <c r="F101" s="75" t="s">
        <v>31</v>
      </c>
      <c r="G101" s="70" t="s">
        <v>19</v>
      </c>
      <c r="H101" s="69" t="s">
        <v>30</v>
      </c>
      <c r="I101" s="52">
        <v>1637849.9499999997</v>
      </c>
      <c r="J101" s="51"/>
      <c r="K101" s="50"/>
      <c r="M101" s="30">
        <v>1651819.9499999997</v>
      </c>
      <c r="N101" s="30">
        <f t="shared" si="3"/>
        <v>-13970</v>
      </c>
      <c r="O101" s="30">
        <f t="shared" si="4"/>
        <v>0</v>
      </c>
    </row>
    <row r="102" spans="1:15" ht="25.5" x14ac:dyDescent="0.2">
      <c r="A102" s="74" t="s">
        <v>23</v>
      </c>
      <c r="B102" s="58" t="s">
        <v>161</v>
      </c>
      <c r="C102" s="73" t="s">
        <v>40</v>
      </c>
      <c r="D102" s="72" t="s">
        <v>95</v>
      </c>
      <c r="E102" s="72" t="s">
        <v>76</v>
      </c>
      <c r="F102" s="75" t="s">
        <v>31</v>
      </c>
      <c r="G102" s="70" t="s">
        <v>19</v>
      </c>
      <c r="H102" s="69" t="s">
        <v>30</v>
      </c>
      <c r="I102" s="52">
        <v>62420.450000000004</v>
      </c>
      <c r="J102" s="51"/>
      <c r="K102" s="50"/>
      <c r="M102" s="30">
        <v>70403.27</v>
      </c>
      <c r="N102" s="30">
        <f t="shared" si="3"/>
        <v>-7982.82</v>
      </c>
      <c r="O102" s="30">
        <f t="shared" si="4"/>
        <v>0</v>
      </c>
    </row>
    <row r="103" spans="1:15" ht="25.5" x14ac:dyDescent="0.2">
      <c r="A103" s="59" t="s">
        <v>23</v>
      </c>
      <c r="B103" s="58" t="s">
        <v>160</v>
      </c>
      <c r="C103" s="57" t="s">
        <v>40</v>
      </c>
      <c r="D103" s="56" t="s">
        <v>91</v>
      </c>
      <c r="E103" s="56" t="s">
        <v>85</v>
      </c>
      <c r="F103" s="76" t="s">
        <v>20</v>
      </c>
      <c r="G103" s="58" t="s">
        <v>19</v>
      </c>
      <c r="H103" s="53" t="s">
        <v>30</v>
      </c>
      <c r="I103" s="52">
        <v>121664.9</v>
      </c>
      <c r="J103" s="51"/>
      <c r="K103" s="50"/>
      <c r="M103" s="30">
        <v>63897.9</v>
      </c>
      <c r="N103" s="30">
        <f t="shared" si="3"/>
        <v>57766.999999999993</v>
      </c>
      <c r="O103" s="30">
        <f t="shared" si="4"/>
        <v>0</v>
      </c>
    </row>
    <row r="104" spans="1:15" ht="25.5" x14ac:dyDescent="0.2">
      <c r="A104" s="59" t="s">
        <v>23</v>
      </c>
      <c r="B104" s="58" t="s">
        <v>159</v>
      </c>
      <c r="C104" s="57" t="s">
        <v>40</v>
      </c>
      <c r="D104" s="56" t="s">
        <v>91</v>
      </c>
      <c r="E104" s="56" t="s">
        <v>84</v>
      </c>
      <c r="F104" s="76" t="s">
        <v>20</v>
      </c>
      <c r="G104" s="58" t="s">
        <v>19</v>
      </c>
      <c r="H104" s="53" t="s">
        <v>30</v>
      </c>
      <c r="I104" s="52">
        <v>4700</v>
      </c>
      <c r="J104" s="51"/>
      <c r="K104" s="50"/>
      <c r="M104" s="30">
        <v>5700</v>
      </c>
      <c r="N104" s="30">
        <f t="shared" si="3"/>
        <v>-1000</v>
      </c>
      <c r="O104" s="30">
        <f t="shared" si="4"/>
        <v>0</v>
      </c>
    </row>
    <row r="105" spans="1:15" ht="25.5" x14ac:dyDescent="0.2">
      <c r="A105" s="59" t="s">
        <v>23</v>
      </c>
      <c r="B105" s="58" t="s">
        <v>158</v>
      </c>
      <c r="C105" s="57" t="s">
        <v>40</v>
      </c>
      <c r="D105" s="56" t="s">
        <v>91</v>
      </c>
      <c r="E105" s="56" t="s">
        <v>83</v>
      </c>
      <c r="F105" s="76" t="s">
        <v>20</v>
      </c>
      <c r="G105" s="58" t="s">
        <v>19</v>
      </c>
      <c r="H105" s="53" t="s">
        <v>30</v>
      </c>
      <c r="I105" s="52">
        <v>48500</v>
      </c>
      <c r="J105" s="51"/>
      <c r="K105" s="50"/>
      <c r="M105" s="30">
        <v>48500</v>
      </c>
      <c r="N105" s="30">
        <f t="shared" si="3"/>
        <v>0</v>
      </c>
      <c r="O105" s="30">
        <f t="shared" si="4"/>
        <v>0</v>
      </c>
    </row>
    <row r="106" spans="1:15" ht="25.5" x14ac:dyDescent="0.2">
      <c r="A106" s="59" t="s">
        <v>23</v>
      </c>
      <c r="B106" s="58" t="s">
        <v>157</v>
      </c>
      <c r="C106" s="57" t="s">
        <v>40</v>
      </c>
      <c r="D106" s="56" t="s">
        <v>91</v>
      </c>
      <c r="E106" s="56" t="s">
        <v>94</v>
      </c>
      <c r="F106" s="76" t="s">
        <v>20</v>
      </c>
      <c r="G106" s="58" t="s">
        <v>19</v>
      </c>
      <c r="H106" s="53" t="s">
        <v>30</v>
      </c>
      <c r="I106" s="52">
        <v>393999.99999999994</v>
      </c>
      <c r="J106" s="51"/>
      <c r="K106" s="50"/>
      <c r="M106" s="30">
        <v>393999.99999999994</v>
      </c>
      <c r="N106" s="30">
        <f t="shared" si="3"/>
        <v>0</v>
      </c>
      <c r="O106" s="30">
        <f t="shared" si="4"/>
        <v>0</v>
      </c>
    </row>
    <row r="107" spans="1:15" ht="25.5" x14ac:dyDescent="0.2">
      <c r="A107" s="59" t="s">
        <v>23</v>
      </c>
      <c r="B107" s="58" t="s">
        <v>156</v>
      </c>
      <c r="C107" s="57" t="s">
        <v>40</v>
      </c>
      <c r="D107" s="56" t="s">
        <v>91</v>
      </c>
      <c r="E107" s="56" t="s">
        <v>82</v>
      </c>
      <c r="F107" s="76" t="s">
        <v>20</v>
      </c>
      <c r="G107" s="58" t="s">
        <v>19</v>
      </c>
      <c r="H107" s="53" t="s">
        <v>30</v>
      </c>
      <c r="I107" s="52">
        <v>474544.11</v>
      </c>
      <c r="J107" s="51"/>
      <c r="K107" s="50"/>
      <c r="M107" s="30">
        <v>489693.6</v>
      </c>
      <c r="N107" s="30">
        <f t="shared" si="3"/>
        <v>-15149.489999999991</v>
      </c>
      <c r="O107" s="30">
        <f t="shared" si="4"/>
        <v>0</v>
      </c>
    </row>
    <row r="108" spans="1:15" ht="25.5" x14ac:dyDescent="0.2">
      <c r="A108" s="59" t="s">
        <v>23</v>
      </c>
      <c r="B108" s="58" t="s">
        <v>155</v>
      </c>
      <c r="C108" s="57" t="s">
        <v>40</v>
      </c>
      <c r="D108" s="56" t="s">
        <v>91</v>
      </c>
      <c r="E108" s="56" t="s">
        <v>81</v>
      </c>
      <c r="F108" s="76" t="s">
        <v>20</v>
      </c>
      <c r="G108" s="58" t="s">
        <v>19</v>
      </c>
      <c r="H108" s="53" t="s">
        <v>30</v>
      </c>
      <c r="I108" s="52">
        <v>41226146.589999996</v>
      </c>
      <c r="J108" s="51"/>
      <c r="K108" s="50"/>
      <c r="M108" s="30">
        <v>40604694.060000002</v>
      </c>
      <c r="N108" s="30">
        <f t="shared" si="3"/>
        <v>621452.52999999374</v>
      </c>
      <c r="O108" s="30">
        <f t="shared" si="4"/>
        <v>0</v>
      </c>
    </row>
    <row r="109" spans="1:15" ht="25.5" x14ac:dyDescent="0.2">
      <c r="A109" s="59" t="s">
        <v>23</v>
      </c>
      <c r="B109" s="58" t="s">
        <v>154</v>
      </c>
      <c r="C109" s="57" t="s">
        <v>40</v>
      </c>
      <c r="D109" s="56" t="s">
        <v>91</v>
      </c>
      <c r="E109" s="56" t="s">
        <v>93</v>
      </c>
      <c r="F109" s="76" t="s">
        <v>31</v>
      </c>
      <c r="G109" s="58" t="s">
        <v>19</v>
      </c>
      <c r="H109" s="53" t="s">
        <v>30</v>
      </c>
      <c r="I109" s="52">
        <v>1743946</v>
      </c>
      <c r="J109" s="51"/>
      <c r="K109" s="50"/>
      <c r="M109" s="30">
        <v>1743946</v>
      </c>
      <c r="N109" s="30">
        <f t="shared" si="3"/>
        <v>0</v>
      </c>
      <c r="O109" s="30">
        <f t="shared" si="4"/>
        <v>0</v>
      </c>
    </row>
    <row r="110" spans="1:15" ht="25.5" x14ac:dyDescent="0.2">
      <c r="A110" s="59" t="s">
        <v>23</v>
      </c>
      <c r="B110" s="58" t="s">
        <v>153</v>
      </c>
      <c r="C110" s="57" t="s">
        <v>40</v>
      </c>
      <c r="D110" s="56" t="s">
        <v>91</v>
      </c>
      <c r="E110" s="56" t="s">
        <v>50</v>
      </c>
      <c r="F110" s="76" t="s">
        <v>20</v>
      </c>
      <c r="G110" s="58" t="s">
        <v>19</v>
      </c>
      <c r="H110" s="53" t="s">
        <v>30</v>
      </c>
      <c r="I110" s="52">
        <v>1104189.76</v>
      </c>
      <c r="J110" s="51"/>
      <c r="K110" s="50"/>
      <c r="M110" s="30">
        <v>1104189.76</v>
      </c>
      <c r="N110" s="30">
        <f t="shared" si="3"/>
        <v>0</v>
      </c>
      <c r="O110" s="30">
        <f t="shared" si="4"/>
        <v>0</v>
      </c>
    </row>
    <row r="111" spans="1:15" ht="25.5" x14ac:dyDescent="0.2">
      <c r="A111" s="74" t="s">
        <v>23</v>
      </c>
      <c r="B111" s="58" t="s">
        <v>152</v>
      </c>
      <c r="C111" s="73" t="s">
        <v>40</v>
      </c>
      <c r="D111" s="72" t="s">
        <v>91</v>
      </c>
      <c r="E111" s="72" t="s">
        <v>92</v>
      </c>
      <c r="F111" s="75" t="s">
        <v>31</v>
      </c>
      <c r="G111" s="70" t="s">
        <v>19</v>
      </c>
      <c r="H111" s="69" t="s">
        <v>30</v>
      </c>
      <c r="I111" s="52">
        <v>1160000</v>
      </c>
      <c r="J111" s="51"/>
      <c r="K111" s="50"/>
      <c r="M111" s="30">
        <v>1160000.04</v>
      </c>
      <c r="N111" s="30">
        <f t="shared" si="3"/>
        <v>-4.0000000037252903E-2</v>
      </c>
      <c r="O111" s="30">
        <f t="shared" si="4"/>
        <v>0</v>
      </c>
    </row>
    <row r="112" spans="1:15" ht="25.5" x14ac:dyDescent="0.2">
      <c r="A112" s="74" t="s">
        <v>23</v>
      </c>
      <c r="B112" s="58" t="s">
        <v>151</v>
      </c>
      <c r="C112" s="73" t="s">
        <v>40</v>
      </c>
      <c r="D112" s="72" t="s">
        <v>91</v>
      </c>
      <c r="E112" s="72" t="s">
        <v>43</v>
      </c>
      <c r="F112" s="75" t="s">
        <v>31</v>
      </c>
      <c r="G112" s="70" t="s">
        <v>19</v>
      </c>
      <c r="H112" s="69" t="s">
        <v>30</v>
      </c>
      <c r="I112" s="52">
        <v>55378</v>
      </c>
      <c r="J112" s="51"/>
      <c r="K112" s="50"/>
      <c r="M112" s="30">
        <v>55378</v>
      </c>
      <c r="N112" s="30">
        <f t="shared" si="3"/>
        <v>0</v>
      </c>
      <c r="O112" s="30">
        <f t="shared" si="4"/>
        <v>0</v>
      </c>
    </row>
    <row r="113" spans="1:15" ht="25.5" x14ac:dyDescent="0.2">
      <c r="A113" s="74" t="s">
        <v>23</v>
      </c>
      <c r="B113" s="58" t="s">
        <v>150</v>
      </c>
      <c r="C113" s="73" t="s">
        <v>40</v>
      </c>
      <c r="D113" s="72" t="s">
        <v>91</v>
      </c>
      <c r="E113" s="72" t="s">
        <v>76</v>
      </c>
      <c r="F113" s="75" t="s">
        <v>31</v>
      </c>
      <c r="G113" s="70" t="s">
        <v>19</v>
      </c>
      <c r="H113" s="69" t="s">
        <v>30</v>
      </c>
      <c r="I113" s="52">
        <v>23048.28</v>
      </c>
      <c r="J113" s="51"/>
      <c r="K113" s="50"/>
      <c r="M113" s="30">
        <v>23921.460000000003</v>
      </c>
      <c r="N113" s="30">
        <f t="shared" si="3"/>
        <v>-873.18000000000393</v>
      </c>
      <c r="O113" s="30">
        <f t="shared" si="4"/>
        <v>0</v>
      </c>
    </row>
    <row r="114" spans="1:15" ht="25.5" x14ac:dyDescent="0.2">
      <c r="A114" s="74" t="s">
        <v>23</v>
      </c>
      <c r="B114" s="58" t="s">
        <v>149</v>
      </c>
      <c r="C114" s="73" t="s">
        <v>40</v>
      </c>
      <c r="D114" s="72" t="s">
        <v>89</v>
      </c>
      <c r="E114" s="72" t="s">
        <v>80</v>
      </c>
      <c r="F114" s="75" t="s">
        <v>20</v>
      </c>
      <c r="G114" s="70" t="s">
        <v>19</v>
      </c>
      <c r="H114" s="69" t="s">
        <v>30</v>
      </c>
      <c r="I114" s="52">
        <v>62000</v>
      </c>
      <c r="J114" s="51"/>
      <c r="K114" s="50"/>
      <c r="M114" s="30">
        <v>62000</v>
      </c>
      <c r="N114" s="30">
        <f t="shared" si="3"/>
        <v>0</v>
      </c>
      <c r="O114" s="30">
        <f t="shared" si="4"/>
        <v>0</v>
      </c>
    </row>
    <row r="115" spans="1:15" ht="25.5" x14ac:dyDescent="0.2">
      <c r="A115" s="74" t="s">
        <v>23</v>
      </c>
      <c r="B115" s="58" t="s">
        <v>148</v>
      </c>
      <c r="C115" s="73" t="s">
        <v>40</v>
      </c>
      <c r="D115" s="72" t="s">
        <v>89</v>
      </c>
      <c r="E115" s="72" t="s">
        <v>90</v>
      </c>
      <c r="F115" s="75" t="s">
        <v>20</v>
      </c>
      <c r="G115" s="70" t="s">
        <v>19</v>
      </c>
      <c r="H115" s="69" t="s">
        <v>30</v>
      </c>
      <c r="I115" s="52">
        <v>227000</v>
      </c>
      <c r="J115" s="51"/>
      <c r="K115" s="50"/>
      <c r="M115" s="30">
        <v>227000</v>
      </c>
      <c r="N115" s="30">
        <f t="shared" si="3"/>
        <v>0</v>
      </c>
      <c r="O115" s="30">
        <f t="shared" si="4"/>
        <v>0</v>
      </c>
    </row>
    <row r="116" spans="1:15" ht="25.5" x14ac:dyDescent="0.2">
      <c r="A116" s="74" t="s">
        <v>23</v>
      </c>
      <c r="B116" s="58" t="s">
        <v>147</v>
      </c>
      <c r="C116" s="73" t="s">
        <v>40</v>
      </c>
      <c r="D116" s="72" t="s">
        <v>89</v>
      </c>
      <c r="E116" s="72" t="s">
        <v>88</v>
      </c>
      <c r="F116" s="75" t="s">
        <v>20</v>
      </c>
      <c r="G116" s="70" t="s">
        <v>19</v>
      </c>
      <c r="H116" s="69" t="s">
        <v>30</v>
      </c>
      <c r="I116" s="52">
        <v>176000</v>
      </c>
      <c r="J116" s="51"/>
      <c r="K116" s="50"/>
      <c r="M116" s="30">
        <v>176000</v>
      </c>
      <c r="N116" s="30">
        <f t="shared" si="3"/>
        <v>0</v>
      </c>
      <c r="O116" s="30">
        <f t="shared" si="4"/>
        <v>0</v>
      </c>
    </row>
    <row r="117" spans="1:15" ht="25.5" x14ac:dyDescent="0.2">
      <c r="A117" s="59" t="s">
        <v>23</v>
      </c>
      <c r="B117" s="58" t="s">
        <v>146</v>
      </c>
      <c r="C117" s="57" t="s">
        <v>40</v>
      </c>
      <c r="D117" s="56" t="s">
        <v>40</v>
      </c>
      <c r="E117" s="56" t="s">
        <v>87</v>
      </c>
      <c r="F117" s="76" t="s">
        <v>31</v>
      </c>
      <c r="G117" s="58" t="s">
        <v>19</v>
      </c>
      <c r="H117" s="53" t="s">
        <v>86</v>
      </c>
      <c r="I117" s="52">
        <v>1887600</v>
      </c>
      <c r="J117" s="51"/>
      <c r="K117" s="50"/>
      <c r="M117" s="30">
        <v>1887600</v>
      </c>
      <c r="N117" s="30">
        <f t="shared" si="3"/>
        <v>0</v>
      </c>
      <c r="O117" s="30">
        <f t="shared" si="4"/>
        <v>0</v>
      </c>
    </row>
    <row r="118" spans="1:15" ht="25.5" x14ac:dyDescent="0.2">
      <c r="A118" s="59" t="s">
        <v>23</v>
      </c>
      <c r="B118" s="58" t="s">
        <v>145</v>
      </c>
      <c r="C118" s="57" t="s">
        <v>40</v>
      </c>
      <c r="D118" s="56" t="s">
        <v>44</v>
      </c>
      <c r="E118" s="56" t="s">
        <v>85</v>
      </c>
      <c r="F118" s="76" t="s">
        <v>20</v>
      </c>
      <c r="G118" s="58" t="s">
        <v>19</v>
      </c>
      <c r="H118" s="53" t="s">
        <v>75</v>
      </c>
      <c r="I118" s="52">
        <v>0</v>
      </c>
      <c r="J118" s="51"/>
      <c r="K118" s="50"/>
      <c r="M118" s="30">
        <v>0</v>
      </c>
      <c r="N118" s="30">
        <f t="shared" si="3"/>
        <v>0</v>
      </c>
      <c r="O118" s="30">
        <f t="shared" si="4"/>
        <v>0</v>
      </c>
    </row>
    <row r="119" spans="1:15" ht="25.5" x14ac:dyDescent="0.2">
      <c r="A119" s="59" t="s">
        <v>23</v>
      </c>
      <c r="B119" s="58" t="s">
        <v>144</v>
      </c>
      <c r="C119" s="57" t="s">
        <v>40</v>
      </c>
      <c r="D119" s="56" t="s">
        <v>44</v>
      </c>
      <c r="E119" s="56" t="s">
        <v>84</v>
      </c>
      <c r="F119" s="76" t="s">
        <v>20</v>
      </c>
      <c r="G119" s="58" t="s">
        <v>19</v>
      </c>
      <c r="H119" s="53" t="s">
        <v>75</v>
      </c>
      <c r="I119" s="52">
        <v>3813533.18</v>
      </c>
      <c r="J119" s="51"/>
      <c r="K119" s="50"/>
      <c r="M119" s="30">
        <v>4099333.18</v>
      </c>
      <c r="N119" s="30">
        <f t="shared" si="3"/>
        <v>-285800</v>
      </c>
      <c r="O119" s="30">
        <f t="shared" si="4"/>
        <v>0</v>
      </c>
    </row>
    <row r="120" spans="1:15" ht="25.5" x14ac:dyDescent="0.2">
      <c r="A120" s="59" t="s">
        <v>23</v>
      </c>
      <c r="B120" s="58" t="s">
        <v>143</v>
      </c>
      <c r="C120" s="57" t="s">
        <v>40</v>
      </c>
      <c r="D120" s="56" t="s">
        <v>44</v>
      </c>
      <c r="E120" s="56" t="s">
        <v>83</v>
      </c>
      <c r="F120" s="76" t="s">
        <v>20</v>
      </c>
      <c r="G120" s="58" t="s">
        <v>19</v>
      </c>
      <c r="H120" s="53" t="s">
        <v>75</v>
      </c>
      <c r="I120" s="52">
        <v>61453</v>
      </c>
      <c r="J120" s="51"/>
      <c r="K120" s="50"/>
      <c r="M120" s="30">
        <v>61453</v>
      </c>
      <c r="N120" s="30">
        <f t="shared" si="3"/>
        <v>0</v>
      </c>
      <c r="O120" s="30">
        <f t="shared" si="4"/>
        <v>0</v>
      </c>
    </row>
    <row r="121" spans="1:15" ht="25.5" x14ac:dyDescent="0.2">
      <c r="A121" s="59" t="s">
        <v>23</v>
      </c>
      <c r="B121" s="58" t="s">
        <v>142</v>
      </c>
      <c r="C121" s="57" t="s">
        <v>40</v>
      </c>
      <c r="D121" s="56" t="s">
        <v>44</v>
      </c>
      <c r="E121" s="56" t="s">
        <v>82</v>
      </c>
      <c r="F121" s="76" t="s">
        <v>20</v>
      </c>
      <c r="G121" s="58" t="s">
        <v>19</v>
      </c>
      <c r="H121" s="53" t="s">
        <v>75</v>
      </c>
      <c r="I121" s="52">
        <v>5000</v>
      </c>
      <c r="J121" s="51"/>
      <c r="K121" s="50"/>
      <c r="M121" s="30">
        <v>5000</v>
      </c>
      <c r="N121" s="30">
        <f t="shared" si="3"/>
        <v>0</v>
      </c>
      <c r="O121" s="30">
        <f t="shared" si="4"/>
        <v>0</v>
      </c>
    </row>
    <row r="122" spans="1:15" ht="25.5" x14ac:dyDescent="0.2">
      <c r="A122" s="59" t="s">
        <v>23</v>
      </c>
      <c r="B122" s="58" t="s">
        <v>141</v>
      </c>
      <c r="C122" s="57" t="s">
        <v>40</v>
      </c>
      <c r="D122" s="56" t="s">
        <v>44</v>
      </c>
      <c r="E122" s="56" t="s">
        <v>81</v>
      </c>
      <c r="F122" s="76" t="s">
        <v>20</v>
      </c>
      <c r="G122" s="58" t="s">
        <v>19</v>
      </c>
      <c r="H122" s="53" t="s">
        <v>75</v>
      </c>
      <c r="I122" s="52">
        <v>0</v>
      </c>
      <c r="J122" s="51"/>
      <c r="K122" s="50"/>
      <c r="M122" s="30">
        <v>1000</v>
      </c>
      <c r="N122" s="30">
        <f t="shared" si="3"/>
        <v>-1000</v>
      </c>
      <c r="O122" s="30">
        <f t="shared" si="4"/>
        <v>0</v>
      </c>
    </row>
    <row r="123" spans="1:15" ht="25.5" x14ac:dyDescent="0.2">
      <c r="A123" s="59" t="s">
        <v>23</v>
      </c>
      <c r="B123" s="58" t="s">
        <v>140</v>
      </c>
      <c r="C123" s="57" t="s">
        <v>40</v>
      </c>
      <c r="D123" s="56" t="s">
        <v>44</v>
      </c>
      <c r="E123" s="56" t="s">
        <v>80</v>
      </c>
      <c r="F123" s="76" t="s">
        <v>20</v>
      </c>
      <c r="G123" s="58" t="s">
        <v>19</v>
      </c>
      <c r="H123" s="53" t="s">
        <v>30</v>
      </c>
      <c r="I123" s="52">
        <v>3894082.4599999995</v>
      </c>
      <c r="J123" s="51"/>
      <c r="K123" s="50"/>
      <c r="M123" s="30">
        <v>3894082.4599999995</v>
      </c>
      <c r="N123" s="30">
        <f t="shared" si="3"/>
        <v>0</v>
      </c>
      <c r="O123" s="30">
        <f t="shared" si="4"/>
        <v>0</v>
      </c>
    </row>
    <row r="124" spans="1:15" ht="25.5" x14ac:dyDescent="0.2">
      <c r="A124" s="59" t="s">
        <v>23</v>
      </c>
      <c r="B124" s="58" t="s">
        <v>139</v>
      </c>
      <c r="C124" s="57" t="s">
        <v>40</v>
      </c>
      <c r="D124" s="56" t="s">
        <v>44</v>
      </c>
      <c r="E124" s="56" t="s">
        <v>79</v>
      </c>
      <c r="F124" s="76" t="s">
        <v>20</v>
      </c>
      <c r="G124" s="58" t="s">
        <v>19</v>
      </c>
      <c r="H124" s="53" t="s">
        <v>30</v>
      </c>
      <c r="I124" s="52">
        <v>868687.68</v>
      </c>
      <c r="J124" s="51"/>
      <c r="K124" s="66"/>
      <c r="M124" s="30">
        <v>868687.68</v>
      </c>
      <c r="N124" s="30">
        <f t="shared" si="3"/>
        <v>0</v>
      </c>
      <c r="O124" s="30">
        <f t="shared" si="4"/>
        <v>0</v>
      </c>
    </row>
    <row r="125" spans="1:15" s="22" customFormat="1" ht="25.5" x14ac:dyDescent="0.2">
      <c r="A125" s="59" t="s">
        <v>23</v>
      </c>
      <c r="B125" s="58" t="s">
        <v>138</v>
      </c>
      <c r="C125" s="57" t="s">
        <v>40</v>
      </c>
      <c r="D125" s="56" t="s">
        <v>44</v>
      </c>
      <c r="E125" s="56" t="s">
        <v>78</v>
      </c>
      <c r="F125" s="76" t="s">
        <v>20</v>
      </c>
      <c r="G125" s="58" t="s">
        <v>19</v>
      </c>
      <c r="H125" s="53" t="s">
        <v>30</v>
      </c>
      <c r="I125" s="52">
        <v>1277660</v>
      </c>
      <c r="J125" s="51"/>
      <c r="K125" s="50"/>
      <c r="M125" s="30">
        <v>1277660</v>
      </c>
      <c r="N125" s="30">
        <f t="shared" si="3"/>
        <v>0</v>
      </c>
      <c r="O125" s="30">
        <f t="shared" si="4"/>
        <v>0</v>
      </c>
    </row>
    <row r="126" spans="1:15" s="22" customFormat="1" ht="25.5" x14ac:dyDescent="0.2">
      <c r="A126" s="59" t="s">
        <v>23</v>
      </c>
      <c r="B126" s="58" t="s">
        <v>137</v>
      </c>
      <c r="C126" s="57" t="s">
        <v>40</v>
      </c>
      <c r="D126" s="56" t="s">
        <v>44</v>
      </c>
      <c r="E126" s="56" t="s">
        <v>77</v>
      </c>
      <c r="F126" s="76" t="s">
        <v>20</v>
      </c>
      <c r="G126" s="58" t="s">
        <v>19</v>
      </c>
      <c r="H126" s="53" t="s">
        <v>30</v>
      </c>
      <c r="I126" s="111">
        <v>2189220</v>
      </c>
      <c r="J126" s="51"/>
      <c r="K126" s="110"/>
      <c r="M126" s="30">
        <v>2189220</v>
      </c>
      <c r="N126" s="30">
        <f t="shared" si="3"/>
        <v>0</v>
      </c>
      <c r="O126" s="30">
        <f t="shared" si="4"/>
        <v>0</v>
      </c>
    </row>
    <row r="127" spans="1:15" s="22" customFormat="1" ht="26.25" thickBot="1" x14ac:dyDescent="0.25">
      <c r="A127" s="74" t="s">
        <v>23</v>
      </c>
      <c r="B127" s="58" t="s">
        <v>136</v>
      </c>
      <c r="C127" s="57" t="s">
        <v>40</v>
      </c>
      <c r="D127" s="56" t="s">
        <v>44</v>
      </c>
      <c r="E127" s="56" t="s">
        <v>76</v>
      </c>
      <c r="F127" s="76" t="s">
        <v>31</v>
      </c>
      <c r="G127" s="58" t="s">
        <v>19</v>
      </c>
      <c r="H127" s="53" t="s">
        <v>75</v>
      </c>
      <c r="I127" s="107">
        <v>77400</v>
      </c>
      <c r="J127" s="68"/>
      <c r="K127" s="67"/>
      <c r="M127" s="30">
        <v>77400</v>
      </c>
      <c r="N127" s="30">
        <f t="shared" si="3"/>
        <v>0</v>
      </c>
      <c r="O127" s="30">
        <f t="shared" si="4"/>
        <v>0</v>
      </c>
    </row>
    <row r="128" spans="1:15" ht="18" customHeight="1" thickBot="1" x14ac:dyDescent="0.25">
      <c r="A128" s="49" t="s">
        <v>17</v>
      </c>
      <c r="B128" s="48"/>
      <c r="C128" s="47" t="s">
        <v>40</v>
      </c>
      <c r="D128" s="46" t="s">
        <v>15</v>
      </c>
      <c r="E128" s="45"/>
      <c r="F128" s="90"/>
      <c r="G128" s="44"/>
      <c r="H128" s="43"/>
      <c r="I128" s="42">
        <f>SUM(I69:I127)</f>
        <v>845581259.00999999</v>
      </c>
      <c r="J128" s="41" t="s">
        <v>12</v>
      </c>
      <c r="K128" s="40" t="s">
        <v>12</v>
      </c>
      <c r="M128" s="30">
        <v>845764805.81999993</v>
      </c>
      <c r="N128" s="30">
        <f t="shared" si="3"/>
        <v>-183546.80999994278</v>
      </c>
      <c r="O128" s="30">
        <f t="shared" si="4"/>
        <v>0</v>
      </c>
    </row>
    <row r="129" spans="1:18" ht="25.5" x14ac:dyDescent="0.2">
      <c r="A129" s="59" t="s">
        <v>23</v>
      </c>
      <c r="B129" s="58" t="s">
        <v>135</v>
      </c>
      <c r="C129" s="57" t="s">
        <v>29</v>
      </c>
      <c r="D129" s="56" t="s">
        <v>39</v>
      </c>
      <c r="E129" s="56" t="s">
        <v>38</v>
      </c>
      <c r="F129" s="76" t="s">
        <v>20</v>
      </c>
      <c r="G129" s="58" t="s">
        <v>19</v>
      </c>
      <c r="H129" s="53" t="s">
        <v>37</v>
      </c>
      <c r="I129" s="52">
        <v>13309400</v>
      </c>
      <c r="J129" s="51"/>
      <c r="K129" s="66"/>
      <c r="M129" s="30">
        <v>13309400</v>
      </c>
      <c r="N129" s="30">
        <f t="shared" ref="N129:N160" si="5">I129-M129</f>
        <v>0</v>
      </c>
      <c r="O129" s="30">
        <f t="shared" ref="O129:O160" si="6">SUM(M129:N129)-I129</f>
        <v>0</v>
      </c>
    </row>
    <row r="130" spans="1:18" ht="25.5" x14ac:dyDescent="0.2">
      <c r="A130" s="59" t="s">
        <v>23</v>
      </c>
      <c r="B130" s="58" t="s">
        <v>134</v>
      </c>
      <c r="C130" s="57" t="s">
        <v>29</v>
      </c>
      <c r="D130" s="56" t="s">
        <v>33</v>
      </c>
      <c r="E130" s="56" t="s">
        <v>36</v>
      </c>
      <c r="F130" s="76" t="s">
        <v>35</v>
      </c>
      <c r="G130" s="58" t="s">
        <v>34</v>
      </c>
      <c r="H130" s="53" t="s">
        <v>30</v>
      </c>
      <c r="I130" s="52">
        <v>461000</v>
      </c>
      <c r="J130" s="51"/>
      <c r="K130" s="50"/>
      <c r="M130" s="30">
        <v>461000</v>
      </c>
      <c r="N130" s="30">
        <f t="shared" si="5"/>
        <v>0</v>
      </c>
      <c r="O130" s="30">
        <f t="shared" si="6"/>
        <v>0</v>
      </c>
    </row>
    <row r="131" spans="1:18" ht="26.25" thickBot="1" x14ac:dyDescent="0.25">
      <c r="A131" s="59" t="s">
        <v>23</v>
      </c>
      <c r="B131" s="58" t="s">
        <v>133</v>
      </c>
      <c r="C131" s="57" t="s">
        <v>29</v>
      </c>
      <c r="D131" s="56" t="s">
        <v>33</v>
      </c>
      <c r="E131" s="56" t="s">
        <v>32</v>
      </c>
      <c r="F131" s="76" t="s">
        <v>31</v>
      </c>
      <c r="G131" s="58" t="s">
        <v>19</v>
      </c>
      <c r="H131" s="53" t="s">
        <v>30</v>
      </c>
      <c r="I131" s="52">
        <v>243000</v>
      </c>
      <c r="J131" s="51"/>
      <c r="K131" s="50"/>
      <c r="M131" s="30">
        <v>243000</v>
      </c>
      <c r="N131" s="30">
        <f t="shared" si="5"/>
        <v>0</v>
      </c>
      <c r="O131" s="30">
        <f t="shared" si="6"/>
        <v>0</v>
      </c>
    </row>
    <row r="132" spans="1:18" ht="18" customHeight="1" thickBot="1" x14ac:dyDescent="0.25">
      <c r="A132" s="49" t="s">
        <v>17</v>
      </c>
      <c r="B132" s="48"/>
      <c r="C132" s="47" t="s">
        <v>29</v>
      </c>
      <c r="D132" s="46" t="s">
        <v>15</v>
      </c>
      <c r="E132" s="45"/>
      <c r="F132" s="90"/>
      <c r="G132" s="44"/>
      <c r="H132" s="43"/>
      <c r="I132" s="42">
        <f>SUM(I129:I131)</f>
        <v>14013400</v>
      </c>
      <c r="J132" s="41" t="s">
        <v>12</v>
      </c>
      <c r="K132" s="40" t="s">
        <v>12</v>
      </c>
      <c r="M132" s="30">
        <v>14013400</v>
      </c>
      <c r="N132" s="30">
        <f t="shared" si="5"/>
        <v>0</v>
      </c>
      <c r="O132" s="30">
        <f t="shared" si="6"/>
        <v>0</v>
      </c>
    </row>
    <row r="133" spans="1:18" s="22" customFormat="1" ht="26.25" thickBot="1" x14ac:dyDescent="0.25">
      <c r="A133" s="59" t="s">
        <v>23</v>
      </c>
      <c r="B133" s="60" t="s">
        <v>132</v>
      </c>
      <c r="C133" s="63" t="s">
        <v>16</v>
      </c>
      <c r="D133" s="62" t="s">
        <v>22</v>
      </c>
      <c r="E133" s="62" t="s">
        <v>21</v>
      </c>
      <c r="F133" s="109" t="s">
        <v>20</v>
      </c>
      <c r="G133" s="108" t="s">
        <v>19</v>
      </c>
      <c r="H133" s="48" t="s">
        <v>18</v>
      </c>
      <c r="I133" s="107">
        <v>293100</v>
      </c>
      <c r="J133" s="68"/>
      <c r="K133" s="67"/>
      <c r="M133" s="30">
        <v>293100</v>
      </c>
      <c r="N133" s="30">
        <f t="shared" si="5"/>
        <v>0</v>
      </c>
      <c r="O133" s="30">
        <f t="shared" si="6"/>
        <v>0</v>
      </c>
    </row>
    <row r="134" spans="1:18" ht="18" customHeight="1" thickBot="1" x14ac:dyDescent="0.25">
      <c r="A134" s="49" t="s">
        <v>17</v>
      </c>
      <c r="B134" s="48"/>
      <c r="C134" s="47" t="s">
        <v>16</v>
      </c>
      <c r="D134" s="46" t="s">
        <v>15</v>
      </c>
      <c r="E134" s="45"/>
      <c r="F134" s="90"/>
      <c r="G134" s="44"/>
      <c r="H134" s="43"/>
      <c r="I134" s="42">
        <f>SUM(I133)</f>
        <v>293100</v>
      </c>
      <c r="J134" s="41" t="s">
        <v>12</v>
      </c>
      <c r="K134" s="40" t="s">
        <v>12</v>
      </c>
      <c r="M134" s="30">
        <v>293100</v>
      </c>
      <c r="N134" s="30">
        <f t="shared" si="5"/>
        <v>0</v>
      </c>
      <c r="O134" s="30">
        <f t="shared" si="6"/>
        <v>0</v>
      </c>
    </row>
    <row r="135" spans="1:18" ht="15.75" thickBot="1" x14ac:dyDescent="0.25">
      <c r="A135" s="39"/>
      <c r="B135" s="39"/>
      <c r="C135" s="39" t="s">
        <v>14</v>
      </c>
      <c r="D135" s="39" t="s">
        <v>14</v>
      </c>
      <c r="E135" s="39" t="s">
        <v>14</v>
      </c>
      <c r="F135" s="39" t="s">
        <v>14</v>
      </c>
      <c r="G135" s="38" t="s">
        <v>14</v>
      </c>
      <c r="H135" s="37" t="s">
        <v>13</v>
      </c>
      <c r="I135" s="36">
        <f>I134+I132+I128+I68+I66</f>
        <v>863718359.00999999</v>
      </c>
      <c r="J135" s="35" t="s">
        <v>12</v>
      </c>
      <c r="K135" s="34" t="s">
        <v>12</v>
      </c>
      <c r="M135" s="30">
        <v>863901905.81999993</v>
      </c>
      <c r="N135" s="30">
        <f t="shared" si="5"/>
        <v>-183546.80999994278</v>
      </c>
      <c r="O135" s="30">
        <f>N135+N56+'[1]упр 18 (изм)'!I51</f>
        <v>175960.00000005722</v>
      </c>
    </row>
    <row r="136" spans="1:18" x14ac:dyDescent="0.2">
      <c r="A136" s="31"/>
      <c r="B136" s="31"/>
      <c r="M136" s="106">
        <v>863718370.00999999</v>
      </c>
      <c r="N136" s="30"/>
      <c r="O136" s="30">
        <v>89247500.000000015</v>
      </c>
    </row>
    <row r="137" spans="1:18" x14ac:dyDescent="0.2">
      <c r="A137" s="181" t="s">
        <v>131</v>
      </c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M137" s="30">
        <f>I135-M136</f>
        <v>-11</v>
      </c>
      <c r="N137" s="30"/>
      <c r="O137" s="30"/>
    </row>
    <row r="138" spans="1:18" ht="13.5" thickBot="1" x14ac:dyDescent="0.25">
      <c r="A138" s="31"/>
      <c r="B138" s="31"/>
      <c r="N138" s="30"/>
    </row>
    <row r="139" spans="1:18" ht="28.5" customHeight="1" x14ac:dyDescent="0.2">
      <c r="A139" s="174" t="s">
        <v>129</v>
      </c>
      <c r="B139" s="174" t="s">
        <v>128</v>
      </c>
      <c r="C139" s="177" t="s">
        <v>127</v>
      </c>
      <c r="D139" s="178"/>
      <c r="E139" s="178"/>
      <c r="F139" s="179"/>
      <c r="G139" s="183" t="s">
        <v>126</v>
      </c>
      <c r="H139" s="182"/>
      <c r="I139" s="177" t="s">
        <v>125</v>
      </c>
      <c r="J139" s="178"/>
      <c r="K139" s="180"/>
      <c r="N139" s="30"/>
      <c r="Q139" s="105"/>
      <c r="R139" s="105"/>
    </row>
    <row r="140" spans="1:18" ht="45" customHeight="1" thickBot="1" x14ac:dyDescent="0.25">
      <c r="A140" s="175"/>
      <c r="B140" s="176"/>
      <c r="C140" s="88" t="s">
        <v>124</v>
      </c>
      <c r="D140" s="89" t="s">
        <v>123</v>
      </c>
      <c r="E140" s="89" t="s">
        <v>122</v>
      </c>
      <c r="F140" s="87" t="s">
        <v>121</v>
      </c>
      <c r="G140" s="104" t="s">
        <v>120</v>
      </c>
      <c r="H140" s="103" t="s">
        <v>119</v>
      </c>
      <c r="I140" s="86" t="s">
        <v>118</v>
      </c>
      <c r="J140" s="85" t="s">
        <v>117</v>
      </c>
      <c r="K140" s="84" t="s">
        <v>116</v>
      </c>
      <c r="O140" s="30"/>
      <c r="P140" s="30"/>
      <c r="Q140" s="30"/>
    </row>
    <row r="141" spans="1:18" ht="13.5" thickBot="1" x14ac:dyDescent="0.25">
      <c r="A141" s="83" t="s">
        <v>115</v>
      </c>
      <c r="B141" s="83" t="s">
        <v>114</v>
      </c>
      <c r="C141" s="81" t="s">
        <v>113</v>
      </c>
      <c r="D141" s="82" t="s">
        <v>112</v>
      </c>
      <c r="E141" s="82" t="s">
        <v>111</v>
      </c>
      <c r="F141" s="80" t="s">
        <v>110</v>
      </c>
      <c r="G141" s="102" t="s">
        <v>109</v>
      </c>
      <c r="H141" s="101" t="s">
        <v>108</v>
      </c>
      <c r="I141" s="79">
        <v>9</v>
      </c>
      <c r="J141" s="78">
        <v>10</v>
      </c>
      <c r="K141" s="77">
        <v>11</v>
      </c>
    </row>
    <row r="142" spans="1:18" ht="13.5" thickBot="1" x14ac:dyDescent="0.25">
      <c r="A142" s="100"/>
      <c r="B142" s="100"/>
      <c r="C142" s="99"/>
      <c r="D142" s="98"/>
      <c r="E142" s="98"/>
      <c r="F142" s="97"/>
      <c r="G142" s="96"/>
      <c r="H142" s="95"/>
      <c r="I142" s="94"/>
      <c r="J142" s="93"/>
      <c r="K142" s="92"/>
      <c r="O142" s="30"/>
    </row>
    <row r="143" spans="1:18" ht="18" customHeight="1" thickBot="1" x14ac:dyDescent="0.25">
      <c r="A143" s="49" t="s">
        <v>17</v>
      </c>
      <c r="B143" s="48"/>
      <c r="C143" s="47"/>
      <c r="D143" s="46"/>
      <c r="E143" s="45"/>
      <c r="F143" s="43"/>
      <c r="G143" s="91"/>
      <c r="H143" s="90"/>
      <c r="I143" s="42"/>
      <c r="J143" s="41" t="s">
        <v>12</v>
      </c>
      <c r="K143" s="40" t="s">
        <v>12</v>
      </c>
    </row>
    <row r="144" spans="1:18" ht="15.75" thickBot="1" x14ac:dyDescent="0.25">
      <c r="A144" s="39"/>
      <c r="B144" s="39"/>
      <c r="C144" s="39" t="s">
        <v>14</v>
      </c>
      <c r="D144" s="39" t="s">
        <v>14</v>
      </c>
      <c r="E144" s="39" t="s">
        <v>14</v>
      </c>
      <c r="F144" s="39" t="s">
        <v>14</v>
      </c>
      <c r="G144" s="38" t="s">
        <v>14</v>
      </c>
      <c r="H144" s="37" t="s">
        <v>13</v>
      </c>
      <c r="I144" s="36"/>
      <c r="J144" s="35" t="s">
        <v>12</v>
      </c>
      <c r="K144" s="34" t="s">
        <v>12</v>
      </c>
    </row>
    <row r="145" spans="1:11" x14ac:dyDescent="0.2">
      <c r="A145" s="31"/>
      <c r="B145" s="31"/>
    </row>
    <row r="146" spans="1:11" x14ac:dyDescent="0.2">
      <c r="A146" s="181" t="s">
        <v>130</v>
      </c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</row>
    <row r="147" spans="1:11" ht="13.5" thickBot="1" x14ac:dyDescent="0.25">
      <c r="A147" s="31"/>
      <c r="B147" s="31"/>
    </row>
    <row r="148" spans="1:11" ht="24" customHeight="1" x14ac:dyDescent="0.2">
      <c r="A148" s="174" t="s">
        <v>129</v>
      </c>
      <c r="B148" s="174" t="s">
        <v>128</v>
      </c>
      <c r="C148" s="177" t="s">
        <v>127</v>
      </c>
      <c r="D148" s="178"/>
      <c r="E148" s="178"/>
      <c r="F148" s="179"/>
      <c r="G148" s="177" t="s">
        <v>126</v>
      </c>
      <c r="H148" s="179"/>
      <c r="I148" s="177" t="s">
        <v>125</v>
      </c>
      <c r="J148" s="178"/>
      <c r="K148" s="180"/>
    </row>
    <row r="149" spans="1:11" ht="37.5" customHeight="1" thickBot="1" x14ac:dyDescent="0.25">
      <c r="A149" s="175"/>
      <c r="B149" s="176"/>
      <c r="C149" s="88" t="s">
        <v>124</v>
      </c>
      <c r="D149" s="89" t="s">
        <v>123</v>
      </c>
      <c r="E149" s="89" t="s">
        <v>122</v>
      </c>
      <c r="F149" s="87" t="s">
        <v>121</v>
      </c>
      <c r="G149" s="88" t="s">
        <v>120</v>
      </c>
      <c r="H149" s="87" t="s">
        <v>119</v>
      </c>
      <c r="I149" s="86" t="s">
        <v>118</v>
      </c>
      <c r="J149" s="85" t="s">
        <v>117</v>
      </c>
      <c r="K149" s="84" t="s">
        <v>116</v>
      </c>
    </row>
    <row r="150" spans="1:11" ht="13.5" thickBot="1" x14ac:dyDescent="0.25">
      <c r="A150" s="83" t="s">
        <v>115</v>
      </c>
      <c r="B150" s="83" t="s">
        <v>114</v>
      </c>
      <c r="C150" s="81" t="s">
        <v>113</v>
      </c>
      <c r="D150" s="82" t="s">
        <v>112</v>
      </c>
      <c r="E150" s="82" t="s">
        <v>111</v>
      </c>
      <c r="F150" s="80" t="s">
        <v>110</v>
      </c>
      <c r="G150" s="81" t="s">
        <v>109</v>
      </c>
      <c r="H150" s="80" t="s">
        <v>108</v>
      </c>
      <c r="I150" s="79">
        <v>9</v>
      </c>
      <c r="J150" s="78">
        <v>10</v>
      </c>
      <c r="K150" s="77">
        <v>11</v>
      </c>
    </row>
    <row r="151" spans="1:11" ht="26.25" thickBot="1" x14ac:dyDescent="0.25">
      <c r="A151" s="59" t="s">
        <v>23</v>
      </c>
      <c r="B151" s="58"/>
      <c r="C151" s="57" t="s">
        <v>39</v>
      </c>
      <c r="D151" s="56" t="s">
        <v>107</v>
      </c>
      <c r="E151" s="56" t="s">
        <v>88</v>
      </c>
      <c r="F151" s="55" t="s">
        <v>20</v>
      </c>
      <c r="G151" s="58" t="s">
        <v>19</v>
      </c>
      <c r="H151" s="53" t="s">
        <v>30</v>
      </c>
      <c r="I151" s="52">
        <f>I65</f>
        <v>770600</v>
      </c>
      <c r="J151" s="51"/>
      <c r="K151" s="50"/>
    </row>
    <row r="152" spans="1:11" ht="18" customHeight="1" thickBot="1" x14ac:dyDescent="0.25">
      <c r="A152" s="49" t="s">
        <v>17</v>
      </c>
      <c r="B152" s="48"/>
      <c r="C152" s="47" t="s">
        <v>39</v>
      </c>
      <c r="D152" s="46" t="s">
        <v>15</v>
      </c>
      <c r="E152" s="45"/>
      <c r="F152" s="43"/>
      <c r="G152" s="44"/>
      <c r="H152" s="43"/>
      <c r="I152" s="42">
        <f>SUM(I151:I151)</f>
        <v>770600</v>
      </c>
      <c r="J152" s="41" t="s">
        <v>12</v>
      </c>
      <c r="K152" s="40" t="s">
        <v>12</v>
      </c>
    </row>
    <row r="153" spans="1:11" ht="26.25" thickBot="1" x14ac:dyDescent="0.25">
      <c r="A153" s="59" t="s">
        <v>23</v>
      </c>
      <c r="B153" s="58"/>
      <c r="C153" s="57" t="s">
        <v>89</v>
      </c>
      <c r="D153" s="56" t="s">
        <v>95</v>
      </c>
      <c r="E153" s="56" t="s">
        <v>106</v>
      </c>
      <c r="F153" s="55" t="s">
        <v>31</v>
      </c>
      <c r="G153" s="58" t="s">
        <v>19</v>
      </c>
      <c r="H153" s="53" t="s">
        <v>30</v>
      </c>
      <c r="I153" s="52">
        <f>I67</f>
        <v>3060000</v>
      </c>
      <c r="J153" s="51"/>
      <c r="K153" s="50"/>
    </row>
    <row r="154" spans="1:11" ht="18" customHeight="1" thickBot="1" x14ac:dyDescent="0.25">
      <c r="A154" s="49" t="s">
        <v>17</v>
      </c>
      <c r="B154" s="48"/>
      <c r="C154" s="47" t="s">
        <v>89</v>
      </c>
      <c r="D154" s="46" t="s">
        <v>15</v>
      </c>
      <c r="E154" s="45"/>
      <c r="F154" s="43"/>
      <c r="G154" s="44"/>
      <c r="H154" s="43"/>
      <c r="I154" s="42">
        <f>SUM(I153:I153)</f>
        <v>3060000</v>
      </c>
      <c r="J154" s="41" t="s">
        <v>12</v>
      </c>
      <c r="K154" s="40" t="s">
        <v>12</v>
      </c>
    </row>
    <row r="155" spans="1:11" ht="25.5" x14ac:dyDescent="0.2">
      <c r="A155" s="59" t="s">
        <v>23</v>
      </c>
      <c r="B155" s="58"/>
      <c r="C155" s="57" t="s">
        <v>40</v>
      </c>
      <c r="D155" s="56" t="s">
        <v>22</v>
      </c>
      <c r="E155" s="56" t="s">
        <v>105</v>
      </c>
      <c r="F155" s="55" t="s">
        <v>20</v>
      </c>
      <c r="G155" s="58" t="s">
        <v>19</v>
      </c>
      <c r="H155" s="53" t="s">
        <v>102</v>
      </c>
      <c r="I155" s="52">
        <f t="shared" ref="I155:I186" si="7">I69</f>
        <v>250307500</v>
      </c>
      <c r="J155" s="51"/>
      <c r="K155" s="50"/>
    </row>
    <row r="156" spans="1:11" ht="25.5" x14ac:dyDescent="0.2">
      <c r="A156" s="59" t="s">
        <v>23</v>
      </c>
      <c r="B156" s="58"/>
      <c r="C156" s="57" t="s">
        <v>40</v>
      </c>
      <c r="D156" s="56" t="s">
        <v>22</v>
      </c>
      <c r="E156" s="56" t="s">
        <v>85</v>
      </c>
      <c r="F156" s="55" t="s">
        <v>20</v>
      </c>
      <c r="G156" s="58" t="s">
        <v>19</v>
      </c>
      <c r="H156" s="53" t="s">
        <v>30</v>
      </c>
      <c r="I156" s="52">
        <f t="shared" si="7"/>
        <v>709006.75</v>
      </c>
      <c r="J156" s="51"/>
      <c r="K156" s="50"/>
    </row>
    <row r="157" spans="1:11" ht="25.5" x14ac:dyDescent="0.2">
      <c r="A157" s="59" t="s">
        <v>23</v>
      </c>
      <c r="B157" s="58"/>
      <c r="C157" s="57" t="s">
        <v>40</v>
      </c>
      <c r="D157" s="56" t="s">
        <v>22</v>
      </c>
      <c r="E157" s="56" t="s">
        <v>84</v>
      </c>
      <c r="F157" s="55" t="s">
        <v>20</v>
      </c>
      <c r="G157" s="58" t="s">
        <v>19</v>
      </c>
      <c r="H157" s="53" t="s">
        <v>30</v>
      </c>
      <c r="I157" s="52">
        <f t="shared" si="7"/>
        <v>0</v>
      </c>
      <c r="J157" s="51"/>
      <c r="K157" s="50"/>
    </row>
    <row r="158" spans="1:11" ht="25.5" x14ac:dyDescent="0.2">
      <c r="A158" s="74" t="s">
        <v>23</v>
      </c>
      <c r="B158" s="58"/>
      <c r="C158" s="57" t="s">
        <v>40</v>
      </c>
      <c r="D158" s="56" t="s">
        <v>22</v>
      </c>
      <c r="E158" s="56" t="s">
        <v>83</v>
      </c>
      <c r="F158" s="76" t="s">
        <v>20</v>
      </c>
      <c r="G158" s="58" t="s">
        <v>19</v>
      </c>
      <c r="H158" s="53" t="s">
        <v>30</v>
      </c>
      <c r="I158" s="52">
        <f t="shared" si="7"/>
        <v>12400</v>
      </c>
      <c r="J158" s="51"/>
      <c r="K158" s="50"/>
    </row>
    <row r="159" spans="1:11" ht="25.5" x14ac:dyDescent="0.2">
      <c r="A159" s="59" t="s">
        <v>23</v>
      </c>
      <c r="B159" s="58"/>
      <c r="C159" s="57" t="s">
        <v>40</v>
      </c>
      <c r="D159" s="56" t="s">
        <v>22</v>
      </c>
      <c r="E159" s="56" t="s">
        <v>82</v>
      </c>
      <c r="F159" s="55" t="s">
        <v>20</v>
      </c>
      <c r="G159" s="58" t="s">
        <v>19</v>
      </c>
      <c r="H159" s="53" t="s">
        <v>30</v>
      </c>
      <c r="I159" s="52">
        <f t="shared" si="7"/>
        <v>2959353.0399999996</v>
      </c>
      <c r="J159" s="51"/>
      <c r="K159" s="50"/>
    </row>
    <row r="160" spans="1:11" ht="25.5" x14ac:dyDescent="0.2">
      <c r="A160" s="59" t="s">
        <v>23</v>
      </c>
      <c r="B160" s="58"/>
      <c r="C160" s="57" t="s">
        <v>40</v>
      </c>
      <c r="D160" s="56" t="s">
        <v>22</v>
      </c>
      <c r="E160" s="56" t="s">
        <v>104</v>
      </c>
      <c r="F160" s="55" t="s">
        <v>20</v>
      </c>
      <c r="G160" s="58" t="s">
        <v>19</v>
      </c>
      <c r="H160" s="53" t="s">
        <v>30</v>
      </c>
      <c r="I160" s="52">
        <f t="shared" si="7"/>
        <v>5721103.2300000004</v>
      </c>
      <c r="J160" s="51"/>
      <c r="K160" s="50"/>
    </row>
    <row r="161" spans="1:11" ht="25.5" x14ac:dyDescent="0.2">
      <c r="A161" s="59" t="s">
        <v>23</v>
      </c>
      <c r="B161" s="58"/>
      <c r="C161" s="57" t="s">
        <v>40</v>
      </c>
      <c r="D161" s="56" t="s">
        <v>22</v>
      </c>
      <c r="E161" s="56" t="s">
        <v>81</v>
      </c>
      <c r="F161" s="55" t="s">
        <v>20</v>
      </c>
      <c r="G161" s="58" t="s">
        <v>19</v>
      </c>
      <c r="H161" s="53" t="s">
        <v>30</v>
      </c>
      <c r="I161" s="52">
        <f t="shared" si="7"/>
        <v>709253.79</v>
      </c>
      <c r="J161" s="51"/>
      <c r="K161" s="50"/>
    </row>
    <row r="162" spans="1:11" ht="25.5" x14ac:dyDescent="0.2">
      <c r="A162" s="74" t="s">
        <v>23</v>
      </c>
      <c r="B162" s="58"/>
      <c r="C162" s="57" t="s">
        <v>40</v>
      </c>
      <c r="D162" s="56" t="s">
        <v>22</v>
      </c>
      <c r="E162" s="56" t="s">
        <v>50</v>
      </c>
      <c r="F162" s="55" t="s">
        <v>20</v>
      </c>
      <c r="G162" s="58" t="s">
        <v>19</v>
      </c>
      <c r="H162" s="53" t="s">
        <v>30</v>
      </c>
      <c r="I162" s="52">
        <f t="shared" si="7"/>
        <v>21197021.489999998</v>
      </c>
      <c r="J162" s="51"/>
      <c r="K162" s="50"/>
    </row>
    <row r="163" spans="1:11" ht="27" customHeight="1" x14ac:dyDescent="0.2">
      <c r="A163" s="74" t="s">
        <v>23</v>
      </c>
      <c r="B163" s="58"/>
      <c r="C163" s="57" t="s">
        <v>40</v>
      </c>
      <c r="D163" s="56" t="s">
        <v>22</v>
      </c>
      <c r="E163" s="56" t="s">
        <v>99</v>
      </c>
      <c r="F163" s="76" t="s">
        <v>20</v>
      </c>
      <c r="G163" s="58" t="s">
        <v>19</v>
      </c>
      <c r="H163" s="53" t="s">
        <v>30</v>
      </c>
      <c r="I163" s="52">
        <f t="shared" si="7"/>
        <v>3162600</v>
      </c>
      <c r="J163" s="51"/>
      <c r="K163" s="50"/>
    </row>
    <row r="164" spans="1:11" ht="25.5" x14ac:dyDescent="0.2">
      <c r="A164" s="74" t="s">
        <v>23</v>
      </c>
      <c r="B164" s="58"/>
      <c r="C164" s="57" t="s">
        <v>40</v>
      </c>
      <c r="D164" s="56" t="s">
        <v>22</v>
      </c>
      <c r="E164" s="56" t="s">
        <v>93</v>
      </c>
      <c r="F164" s="55" t="s">
        <v>31</v>
      </c>
      <c r="G164" s="58" t="s">
        <v>19</v>
      </c>
      <c r="H164" s="53" t="s">
        <v>30</v>
      </c>
      <c r="I164" s="52">
        <f t="shared" si="7"/>
        <v>10921528.219999999</v>
      </c>
      <c r="J164" s="51"/>
      <c r="K164" s="50"/>
    </row>
    <row r="165" spans="1:11" ht="25.5" x14ac:dyDescent="0.2">
      <c r="A165" s="74" t="s">
        <v>23</v>
      </c>
      <c r="B165" s="58"/>
      <c r="C165" s="57" t="s">
        <v>40</v>
      </c>
      <c r="D165" s="56" t="s">
        <v>22</v>
      </c>
      <c r="E165" s="56" t="s">
        <v>98</v>
      </c>
      <c r="F165" s="55" t="s">
        <v>31</v>
      </c>
      <c r="G165" s="58" t="s">
        <v>19</v>
      </c>
      <c r="H165" s="53" t="s">
        <v>30</v>
      </c>
      <c r="I165" s="52">
        <f t="shared" si="7"/>
        <v>688211.34</v>
      </c>
      <c r="J165" s="51"/>
      <c r="K165" s="50"/>
    </row>
    <row r="166" spans="1:11" ht="25.5" x14ac:dyDescent="0.2">
      <c r="A166" s="74" t="s">
        <v>23</v>
      </c>
      <c r="B166" s="58"/>
      <c r="C166" s="57" t="s">
        <v>40</v>
      </c>
      <c r="D166" s="56" t="s">
        <v>22</v>
      </c>
      <c r="E166" s="56" t="s">
        <v>97</v>
      </c>
      <c r="F166" s="55" t="s">
        <v>31</v>
      </c>
      <c r="G166" s="58" t="s">
        <v>19</v>
      </c>
      <c r="H166" s="53" t="s">
        <v>30</v>
      </c>
      <c r="I166" s="52">
        <f t="shared" si="7"/>
        <v>6236948.1100000003</v>
      </c>
      <c r="J166" s="51"/>
      <c r="K166" s="50"/>
    </row>
    <row r="167" spans="1:11" ht="25.5" x14ac:dyDescent="0.2">
      <c r="A167" s="74" t="s">
        <v>23</v>
      </c>
      <c r="B167" s="58"/>
      <c r="C167" s="57" t="s">
        <v>40</v>
      </c>
      <c r="D167" s="56" t="s">
        <v>22</v>
      </c>
      <c r="E167" s="56" t="s">
        <v>92</v>
      </c>
      <c r="F167" s="55" t="s">
        <v>31</v>
      </c>
      <c r="G167" s="58" t="s">
        <v>19</v>
      </c>
      <c r="H167" s="53" t="s">
        <v>30</v>
      </c>
      <c r="I167" s="52">
        <f t="shared" si="7"/>
        <v>2190000</v>
      </c>
      <c r="J167" s="51"/>
      <c r="K167" s="50"/>
    </row>
    <row r="168" spans="1:11" ht="25.5" x14ac:dyDescent="0.2">
      <c r="A168" s="74" t="s">
        <v>23</v>
      </c>
      <c r="B168" s="58"/>
      <c r="C168" s="57" t="s">
        <v>40</v>
      </c>
      <c r="D168" s="56" t="s">
        <v>22</v>
      </c>
      <c r="E168" s="56" t="s">
        <v>43</v>
      </c>
      <c r="F168" s="55" t="s">
        <v>31</v>
      </c>
      <c r="G168" s="58" t="s">
        <v>19</v>
      </c>
      <c r="H168" s="53" t="s">
        <v>30</v>
      </c>
      <c r="I168" s="52">
        <f t="shared" si="7"/>
        <v>684545</v>
      </c>
      <c r="J168" s="51"/>
      <c r="K168" s="50"/>
    </row>
    <row r="169" spans="1:11" ht="25.5" x14ac:dyDescent="0.2">
      <c r="A169" s="74" t="s">
        <v>23</v>
      </c>
      <c r="B169" s="58"/>
      <c r="C169" s="57" t="s">
        <v>40</v>
      </c>
      <c r="D169" s="56" t="s">
        <v>22</v>
      </c>
      <c r="E169" s="56" t="s">
        <v>76</v>
      </c>
      <c r="F169" s="55" t="s">
        <v>31</v>
      </c>
      <c r="G169" s="58" t="s">
        <v>19</v>
      </c>
      <c r="H169" s="53" t="s">
        <v>30</v>
      </c>
      <c r="I169" s="52">
        <f t="shared" si="7"/>
        <v>78058.600000000006</v>
      </c>
      <c r="J169" s="51"/>
      <c r="K169" s="50"/>
    </row>
    <row r="170" spans="1:11" ht="25.5" x14ac:dyDescent="0.2">
      <c r="A170" s="59" t="s">
        <v>23</v>
      </c>
      <c r="B170" s="58"/>
      <c r="C170" s="57" t="s">
        <v>40</v>
      </c>
      <c r="D170" s="56" t="s">
        <v>95</v>
      </c>
      <c r="E170" s="56" t="s">
        <v>103</v>
      </c>
      <c r="F170" s="55" t="s">
        <v>20</v>
      </c>
      <c r="G170" s="58" t="s">
        <v>19</v>
      </c>
      <c r="H170" s="53" t="s">
        <v>102</v>
      </c>
      <c r="I170" s="52">
        <f t="shared" si="7"/>
        <v>376326300</v>
      </c>
      <c r="J170" s="51"/>
      <c r="K170" s="50"/>
    </row>
    <row r="171" spans="1:11" ht="25.5" x14ac:dyDescent="0.2">
      <c r="A171" s="59" t="s">
        <v>23</v>
      </c>
      <c r="B171" s="58"/>
      <c r="C171" s="57" t="s">
        <v>40</v>
      </c>
      <c r="D171" s="56" t="s">
        <v>95</v>
      </c>
      <c r="E171" s="56" t="s">
        <v>84</v>
      </c>
      <c r="F171" s="55" t="s">
        <v>20</v>
      </c>
      <c r="G171" s="58" t="s">
        <v>19</v>
      </c>
      <c r="H171" s="53" t="s">
        <v>30</v>
      </c>
      <c r="I171" s="52">
        <f t="shared" si="7"/>
        <v>101100</v>
      </c>
      <c r="J171" s="51"/>
      <c r="K171" s="50"/>
    </row>
    <row r="172" spans="1:11" ht="25.5" x14ac:dyDescent="0.2">
      <c r="A172" s="59" t="s">
        <v>23</v>
      </c>
      <c r="B172" s="58"/>
      <c r="C172" s="57" t="s">
        <v>40</v>
      </c>
      <c r="D172" s="56" t="s">
        <v>95</v>
      </c>
      <c r="E172" s="56" t="s">
        <v>83</v>
      </c>
      <c r="F172" s="55" t="s">
        <v>20</v>
      </c>
      <c r="G172" s="58" t="s">
        <v>19</v>
      </c>
      <c r="H172" s="53" t="s">
        <v>30</v>
      </c>
      <c r="I172" s="52">
        <f t="shared" si="7"/>
        <v>227060</v>
      </c>
      <c r="J172" s="51"/>
      <c r="K172" s="50"/>
    </row>
    <row r="173" spans="1:11" ht="25.5" x14ac:dyDescent="0.2">
      <c r="A173" s="59" t="s">
        <v>23</v>
      </c>
      <c r="B173" s="58"/>
      <c r="C173" s="57" t="s">
        <v>40</v>
      </c>
      <c r="D173" s="56" t="s">
        <v>95</v>
      </c>
      <c r="E173" s="56" t="s">
        <v>94</v>
      </c>
      <c r="F173" s="55" t="s">
        <v>20</v>
      </c>
      <c r="G173" s="58" t="s">
        <v>19</v>
      </c>
      <c r="H173" s="53" t="s">
        <v>30</v>
      </c>
      <c r="I173" s="52">
        <f t="shared" si="7"/>
        <v>1601848.7500000002</v>
      </c>
      <c r="J173" s="51"/>
      <c r="K173" s="50"/>
    </row>
    <row r="174" spans="1:11" ht="25.5" x14ac:dyDescent="0.2">
      <c r="A174" s="59" t="s">
        <v>23</v>
      </c>
      <c r="B174" s="58"/>
      <c r="C174" s="57" t="s">
        <v>40</v>
      </c>
      <c r="D174" s="56" t="s">
        <v>95</v>
      </c>
      <c r="E174" s="56" t="s">
        <v>94</v>
      </c>
      <c r="F174" s="55" t="s">
        <v>31</v>
      </c>
      <c r="G174" s="58" t="s">
        <v>19</v>
      </c>
      <c r="H174" s="53" t="s">
        <v>30</v>
      </c>
      <c r="I174" s="52">
        <f t="shared" si="7"/>
        <v>135500</v>
      </c>
      <c r="J174" s="51"/>
      <c r="K174" s="50"/>
    </row>
    <row r="175" spans="1:11" ht="25.5" x14ac:dyDescent="0.2">
      <c r="A175" s="59" t="s">
        <v>23</v>
      </c>
      <c r="B175" s="58"/>
      <c r="C175" s="57" t="s">
        <v>40</v>
      </c>
      <c r="D175" s="56" t="s">
        <v>95</v>
      </c>
      <c r="E175" s="56" t="s">
        <v>82</v>
      </c>
      <c r="F175" s="55" t="s">
        <v>20</v>
      </c>
      <c r="G175" s="58" t="s">
        <v>19</v>
      </c>
      <c r="H175" s="53" t="s">
        <v>30</v>
      </c>
      <c r="I175" s="52">
        <f t="shared" si="7"/>
        <v>9917902.2100000009</v>
      </c>
      <c r="J175" s="51"/>
      <c r="K175" s="50"/>
    </row>
    <row r="176" spans="1:11" ht="25.5" x14ac:dyDescent="0.2">
      <c r="A176" s="59" t="s">
        <v>23</v>
      </c>
      <c r="B176" s="58"/>
      <c r="C176" s="57" t="s">
        <v>40</v>
      </c>
      <c r="D176" s="56" t="s">
        <v>95</v>
      </c>
      <c r="E176" s="56" t="s">
        <v>101</v>
      </c>
      <c r="F176" s="55" t="s">
        <v>31</v>
      </c>
      <c r="G176" s="58" t="s">
        <v>19</v>
      </c>
      <c r="H176" s="53" t="s">
        <v>30</v>
      </c>
      <c r="I176" s="52">
        <f t="shared" si="7"/>
        <v>0</v>
      </c>
      <c r="J176" s="51"/>
      <c r="K176" s="50"/>
    </row>
    <row r="177" spans="1:11" ht="25.5" x14ac:dyDescent="0.2">
      <c r="A177" s="59" t="s">
        <v>23</v>
      </c>
      <c r="B177" s="58"/>
      <c r="C177" s="57" t="s">
        <v>40</v>
      </c>
      <c r="D177" s="56" t="s">
        <v>95</v>
      </c>
      <c r="E177" s="56" t="s">
        <v>81</v>
      </c>
      <c r="F177" s="55" t="s">
        <v>20</v>
      </c>
      <c r="G177" s="58" t="s">
        <v>19</v>
      </c>
      <c r="H177" s="53" t="s">
        <v>30</v>
      </c>
      <c r="I177" s="52">
        <f t="shared" si="7"/>
        <v>7257669.1200000001</v>
      </c>
      <c r="J177" s="51"/>
      <c r="K177" s="50"/>
    </row>
    <row r="178" spans="1:11" ht="25.5" x14ac:dyDescent="0.2">
      <c r="A178" s="59" t="s">
        <v>23</v>
      </c>
      <c r="B178" s="58"/>
      <c r="C178" s="57" t="s">
        <v>40</v>
      </c>
      <c r="D178" s="56" t="s">
        <v>95</v>
      </c>
      <c r="E178" s="56" t="s">
        <v>100</v>
      </c>
      <c r="F178" s="55" t="s">
        <v>31</v>
      </c>
      <c r="G178" s="58" t="s">
        <v>19</v>
      </c>
      <c r="H178" s="53" t="s">
        <v>30</v>
      </c>
      <c r="I178" s="52">
        <f t="shared" si="7"/>
        <v>3200</v>
      </c>
      <c r="J178" s="51"/>
      <c r="K178" s="50"/>
    </row>
    <row r="179" spans="1:11" ht="25.5" x14ac:dyDescent="0.2">
      <c r="A179" s="74" t="s">
        <v>23</v>
      </c>
      <c r="B179" s="58"/>
      <c r="C179" s="57" t="s">
        <v>40</v>
      </c>
      <c r="D179" s="56" t="s">
        <v>95</v>
      </c>
      <c r="E179" s="56" t="s">
        <v>93</v>
      </c>
      <c r="F179" s="55" t="s">
        <v>31</v>
      </c>
      <c r="G179" s="58" t="s">
        <v>19</v>
      </c>
      <c r="H179" s="53" t="s">
        <v>30</v>
      </c>
      <c r="I179" s="52">
        <f t="shared" si="7"/>
        <v>14543366.75</v>
      </c>
      <c r="J179" s="51"/>
      <c r="K179" s="50"/>
    </row>
    <row r="180" spans="1:11" ht="25.5" x14ac:dyDescent="0.2">
      <c r="A180" s="74" t="s">
        <v>23</v>
      </c>
      <c r="B180" s="58"/>
      <c r="C180" s="57" t="s">
        <v>40</v>
      </c>
      <c r="D180" s="56" t="s">
        <v>95</v>
      </c>
      <c r="E180" s="56" t="s">
        <v>50</v>
      </c>
      <c r="F180" s="55" t="s">
        <v>20</v>
      </c>
      <c r="G180" s="58" t="s">
        <v>19</v>
      </c>
      <c r="H180" s="53" t="s">
        <v>30</v>
      </c>
      <c r="I180" s="52">
        <f t="shared" si="7"/>
        <v>29081308.309999999</v>
      </c>
      <c r="J180" s="51"/>
      <c r="K180" s="50"/>
    </row>
    <row r="181" spans="1:11" ht="29.25" customHeight="1" x14ac:dyDescent="0.2">
      <c r="A181" s="74" t="s">
        <v>23</v>
      </c>
      <c r="B181" s="58"/>
      <c r="C181" s="57" t="s">
        <v>40</v>
      </c>
      <c r="D181" s="56" t="s">
        <v>95</v>
      </c>
      <c r="E181" s="56" t="s">
        <v>99</v>
      </c>
      <c r="F181" s="76" t="s">
        <v>20</v>
      </c>
      <c r="G181" s="58" t="s">
        <v>19</v>
      </c>
      <c r="H181" s="53" t="s">
        <v>30</v>
      </c>
      <c r="I181" s="52">
        <f t="shared" si="7"/>
        <v>12000000</v>
      </c>
      <c r="J181" s="51"/>
      <c r="K181" s="50"/>
    </row>
    <row r="182" spans="1:11" ht="25.5" x14ac:dyDescent="0.2">
      <c r="A182" s="74" t="s">
        <v>23</v>
      </c>
      <c r="B182" s="58"/>
      <c r="C182" s="57" t="s">
        <v>40</v>
      </c>
      <c r="D182" s="56" t="s">
        <v>95</v>
      </c>
      <c r="E182" s="56" t="s">
        <v>98</v>
      </c>
      <c r="F182" s="55" t="s">
        <v>31</v>
      </c>
      <c r="G182" s="58" t="s">
        <v>19</v>
      </c>
      <c r="H182" s="53" t="s">
        <v>30</v>
      </c>
      <c r="I182" s="52">
        <f t="shared" si="7"/>
        <v>1166425.5699999998</v>
      </c>
      <c r="J182" s="51"/>
      <c r="K182" s="50"/>
    </row>
    <row r="183" spans="1:11" ht="25.5" x14ac:dyDescent="0.2">
      <c r="A183" s="74" t="s">
        <v>23</v>
      </c>
      <c r="B183" s="58"/>
      <c r="C183" s="57" t="s">
        <v>40</v>
      </c>
      <c r="D183" s="56" t="s">
        <v>95</v>
      </c>
      <c r="E183" s="56" t="s">
        <v>97</v>
      </c>
      <c r="F183" s="55" t="s">
        <v>31</v>
      </c>
      <c r="G183" s="58" t="s">
        <v>19</v>
      </c>
      <c r="H183" s="53" t="s">
        <v>30</v>
      </c>
      <c r="I183" s="52">
        <f t="shared" si="7"/>
        <v>9653319.2300000004</v>
      </c>
      <c r="J183" s="51"/>
      <c r="K183" s="50"/>
    </row>
    <row r="184" spans="1:11" ht="25.5" x14ac:dyDescent="0.2">
      <c r="A184" s="74" t="s">
        <v>23</v>
      </c>
      <c r="B184" s="58"/>
      <c r="C184" s="57" t="s">
        <v>40</v>
      </c>
      <c r="D184" s="56" t="s">
        <v>95</v>
      </c>
      <c r="E184" s="56" t="s">
        <v>92</v>
      </c>
      <c r="F184" s="55" t="s">
        <v>31</v>
      </c>
      <c r="G184" s="58" t="s">
        <v>19</v>
      </c>
      <c r="H184" s="53" t="s">
        <v>30</v>
      </c>
      <c r="I184" s="52">
        <f t="shared" si="7"/>
        <v>7650000</v>
      </c>
      <c r="J184" s="51"/>
      <c r="K184" s="50"/>
    </row>
    <row r="185" spans="1:11" ht="25.5" x14ac:dyDescent="0.2">
      <c r="A185" s="74" t="s">
        <v>23</v>
      </c>
      <c r="B185" s="58"/>
      <c r="C185" s="57" t="s">
        <v>40</v>
      </c>
      <c r="D185" s="56" t="s">
        <v>95</v>
      </c>
      <c r="E185" s="56" t="s">
        <v>90</v>
      </c>
      <c r="F185" s="55" t="s">
        <v>20</v>
      </c>
      <c r="G185" s="58" t="s">
        <v>19</v>
      </c>
      <c r="H185" s="53" t="s">
        <v>30</v>
      </c>
      <c r="I185" s="52">
        <f t="shared" si="7"/>
        <v>5872005.1400000006</v>
      </c>
      <c r="J185" s="51"/>
      <c r="K185" s="50"/>
    </row>
    <row r="186" spans="1:11" ht="25.5" x14ac:dyDescent="0.2">
      <c r="A186" s="74" t="s">
        <v>23</v>
      </c>
      <c r="B186" s="58"/>
      <c r="C186" s="57" t="s">
        <v>40</v>
      </c>
      <c r="D186" s="56" t="s">
        <v>95</v>
      </c>
      <c r="E186" s="56" t="s">
        <v>96</v>
      </c>
      <c r="F186" s="55" t="s">
        <v>31</v>
      </c>
      <c r="G186" s="58" t="s">
        <v>19</v>
      </c>
      <c r="H186" s="53" t="s">
        <v>30</v>
      </c>
      <c r="I186" s="52">
        <f t="shared" si="7"/>
        <v>1870700</v>
      </c>
      <c r="J186" s="51"/>
      <c r="K186" s="50"/>
    </row>
    <row r="187" spans="1:11" ht="25.5" x14ac:dyDescent="0.2">
      <c r="A187" s="74" t="s">
        <v>23</v>
      </c>
      <c r="B187" s="58"/>
      <c r="C187" s="57" t="s">
        <v>40</v>
      </c>
      <c r="D187" s="56" t="s">
        <v>95</v>
      </c>
      <c r="E187" s="56" t="s">
        <v>43</v>
      </c>
      <c r="F187" s="55" t="s">
        <v>31</v>
      </c>
      <c r="G187" s="58" t="s">
        <v>19</v>
      </c>
      <c r="H187" s="53" t="s">
        <v>30</v>
      </c>
      <c r="I187" s="52">
        <f t="shared" ref="I187:I218" si="8">I101</f>
        <v>1637849.9499999997</v>
      </c>
      <c r="J187" s="51"/>
      <c r="K187" s="50"/>
    </row>
    <row r="188" spans="1:11" ht="25.5" x14ac:dyDescent="0.2">
      <c r="A188" s="74" t="s">
        <v>23</v>
      </c>
      <c r="B188" s="58"/>
      <c r="C188" s="57" t="s">
        <v>40</v>
      </c>
      <c r="D188" s="56" t="s">
        <v>95</v>
      </c>
      <c r="E188" s="56" t="s">
        <v>76</v>
      </c>
      <c r="F188" s="55" t="s">
        <v>31</v>
      </c>
      <c r="G188" s="58" t="s">
        <v>19</v>
      </c>
      <c r="H188" s="53" t="s">
        <v>30</v>
      </c>
      <c r="I188" s="52">
        <f t="shared" si="8"/>
        <v>62420.450000000004</v>
      </c>
      <c r="J188" s="51"/>
      <c r="K188" s="50"/>
    </row>
    <row r="189" spans="1:11" ht="25.5" x14ac:dyDescent="0.2">
      <c r="A189" s="74" t="s">
        <v>23</v>
      </c>
      <c r="B189" s="58"/>
      <c r="C189" s="57" t="s">
        <v>40</v>
      </c>
      <c r="D189" s="56" t="s">
        <v>91</v>
      </c>
      <c r="E189" s="56" t="s">
        <v>85</v>
      </c>
      <c r="F189" s="55" t="s">
        <v>20</v>
      </c>
      <c r="G189" s="58" t="s">
        <v>19</v>
      </c>
      <c r="H189" s="53" t="s">
        <v>30</v>
      </c>
      <c r="I189" s="52">
        <f t="shared" si="8"/>
        <v>121664.9</v>
      </c>
      <c r="J189" s="51"/>
      <c r="K189" s="50"/>
    </row>
    <row r="190" spans="1:11" ht="25.5" x14ac:dyDescent="0.2">
      <c r="A190" s="74" t="s">
        <v>23</v>
      </c>
      <c r="B190" s="58"/>
      <c r="C190" s="57" t="s">
        <v>40</v>
      </c>
      <c r="D190" s="56" t="s">
        <v>91</v>
      </c>
      <c r="E190" s="56" t="s">
        <v>84</v>
      </c>
      <c r="F190" s="55" t="s">
        <v>20</v>
      </c>
      <c r="G190" s="58" t="s">
        <v>19</v>
      </c>
      <c r="H190" s="53" t="s">
        <v>30</v>
      </c>
      <c r="I190" s="52">
        <f t="shared" si="8"/>
        <v>4700</v>
      </c>
      <c r="J190" s="51"/>
      <c r="K190" s="50"/>
    </row>
    <row r="191" spans="1:11" ht="25.5" x14ac:dyDescent="0.2">
      <c r="A191" s="59" t="s">
        <v>23</v>
      </c>
      <c r="B191" s="58"/>
      <c r="C191" s="57" t="s">
        <v>40</v>
      </c>
      <c r="D191" s="56" t="s">
        <v>91</v>
      </c>
      <c r="E191" s="56" t="s">
        <v>83</v>
      </c>
      <c r="F191" s="55" t="s">
        <v>20</v>
      </c>
      <c r="G191" s="58" t="s">
        <v>19</v>
      </c>
      <c r="H191" s="53" t="s">
        <v>30</v>
      </c>
      <c r="I191" s="52">
        <f t="shared" si="8"/>
        <v>48500</v>
      </c>
      <c r="J191" s="51"/>
      <c r="K191" s="50"/>
    </row>
    <row r="192" spans="1:11" ht="25.5" x14ac:dyDescent="0.2">
      <c r="A192" s="59" t="s">
        <v>23</v>
      </c>
      <c r="B192" s="58"/>
      <c r="C192" s="57" t="s">
        <v>40</v>
      </c>
      <c r="D192" s="56" t="s">
        <v>91</v>
      </c>
      <c r="E192" s="56" t="s">
        <v>94</v>
      </c>
      <c r="F192" s="55" t="s">
        <v>20</v>
      </c>
      <c r="G192" s="58" t="s">
        <v>19</v>
      </c>
      <c r="H192" s="53" t="s">
        <v>30</v>
      </c>
      <c r="I192" s="52">
        <f t="shared" si="8"/>
        <v>393999.99999999994</v>
      </c>
      <c r="J192" s="51"/>
      <c r="K192" s="50"/>
    </row>
    <row r="193" spans="1:11" ht="25.5" x14ac:dyDescent="0.2">
      <c r="A193" s="59" t="s">
        <v>23</v>
      </c>
      <c r="B193" s="58"/>
      <c r="C193" s="57" t="s">
        <v>40</v>
      </c>
      <c r="D193" s="56" t="s">
        <v>91</v>
      </c>
      <c r="E193" s="56" t="s">
        <v>82</v>
      </c>
      <c r="F193" s="55" t="s">
        <v>20</v>
      </c>
      <c r="G193" s="58" t="s">
        <v>19</v>
      </c>
      <c r="H193" s="53" t="s">
        <v>30</v>
      </c>
      <c r="I193" s="52">
        <f t="shared" si="8"/>
        <v>474544.11</v>
      </c>
      <c r="J193" s="51"/>
      <c r="K193" s="50"/>
    </row>
    <row r="194" spans="1:11" ht="25.5" x14ac:dyDescent="0.2">
      <c r="A194" s="59" t="s">
        <v>23</v>
      </c>
      <c r="B194" s="58"/>
      <c r="C194" s="57" t="s">
        <v>40</v>
      </c>
      <c r="D194" s="56" t="s">
        <v>91</v>
      </c>
      <c r="E194" s="56" t="s">
        <v>81</v>
      </c>
      <c r="F194" s="55" t="s">
        <v>20</v>
      </c>
      <c r="G194" s="58" t="s">
        <v>19</v>
      </c>
      <c r="H194" s="53" t="s">
        <v>30</v>
      </c>
      <c r="I194" s="52">
        <f t="shared" si="8"/>
        <v>41226146.589999996</v>
      </c>
      <c r="J194" s="51"/>
      <c r="K194" s="50"/>
    </row>
    <row r="195" spans="1:11" ht="25.5" x14ac:dyDescent="0.2">
      <c r="A195" s="74" t="s">
        <v>23</v>
      </c>
      <c r="B195" s="58"/>
      <c r="C195" s="57" t="s">
        <v>40</v>
      </c>
      <c r="D195" s="56" t="s">
        <v>91</v>
      </c>
      <c r="E195" s="56" t="s">
        <v>93</v>
      </c>
      <c r="F195" s="55" t="s">
        <v>31</v>
      </c>
      <c r="G195" s="58" t="s">
        <v>19</v>
      </c>
      <c r="H195" s="53" t="s">
        <v>30</v>
      </c>
      <c r="I195" s="52">
        <f t="shared" si="8"/>
        <v>1743946</v>
      </c>
      <c r="J195" s="51"/>
      <c r="K195" s="50"/>
    </row>
    <row r="196" spans="1:11" ht="25.5" x14ac:dyDescent="0.2">
      <c r="A196" s="74" t="s">
        <v>23</v>
      </c>
      <c r="B196" s="58"/>
      <c r="C196" s="57" t="s">
        <v>40</v>
      </c>
      <c r="D196" s="56" t="s">
        <v>91</v>
      </c>
      <c r="E196" s="56" t="s">
        <v>50</v>
      </c>
      <c r="F196" s="55" t="s">
        <v>20</v>
      </c>
      <c r="G196" s="58" t="s">
        <v>19</v>
      </c>
      <c r="H196" s="53" t="s">
        <v>30</v>
      </c>
      <c r="I196" s="52">
        <f t="shared" si="8"/>
        <v>1104189.76</v>
      </c>
      <c r="J196" s="51"/>
      <c r="K196" s="50"/>
    </row>
    <row r="197" spans="1:11" ht="25.5" x14ac:dyDescent="0.2">
      <c r="A197" s="74" t="s">
        <v>23</v>
      </c>
      <c r="B197" s="58"/>
      <c r="C197" s="57" t="s">
        <v>40</v>
      </c>
      <c r="D197" s="56" t="s">
        <v>91</v>
      </c>
      <c r="E197" s="56" t="s">
        <v>92</v>
      </c>
      <c r="F197" s="55" t="s">
        <v>31</v>
      </c>
      <c r="G197" s="58" t="s">
        <v>19</v>
      </c>
      <c r="H197" s="53" t="s">
        <v>30</v>
      </c>
      <c r="I197" s="52">
        <f t="shared" si="8"/>
        <v>1160000</v>
      </c>
      <c r="J197" s="51"/>
      <c r="K197" s="50"/>
    </row>
    <row r="198" spans="1:11" ht="25.5" x14ac:dyDescent="0.2">
      <c r="A198" s="74" t="s">
        <v>23</v>
      </c>
      <c r="B198" s="58"/>
      <c r="C198" s="57" t="s">
        <v>40</v>
      </c>
      <c r="D198" s="56" t="s">
        <v>91</v>
      </c>
      <c r="E198" s="56" t="s">
        <v>43</v>
      </c>
      <c r="F198" s="55" t="s">
        <v>31</v>
      </c>
      <c r="G198" s="58" t="s">
        <v>19</v>
      </c>
      <c r="H198" s="53" t="s">
        <v>30</v>
      </c>
      <c r="I198" s="52">
        <f t="shared" si="8"/>
        <v>55378</v>
      </c>
      <c r="J198" s="51"/>
      <c r="K198" s="50"/>
    </row>
    <row r="199" spans="1:11" ht="25.5" x14ac:dyDescent="0.2">
      <c r="A199" s="74" t="s">
        <v>23</v>
      </c>
      <c r="B199" s="58"/>
      <c r="C199" s="57" t="s">
        <v>40</v>
      </c>
      <c r="D199" s="56" t="s">
        <v>91</v>
      </c>
      <c r="E199" s="56" t="s">
        <v>76</v>
      </c>
      <c r="F199" s="55" t="s">
        <v>31</v>
      </c>
      <c r="G199" s="58" t="s">
        <v>19</v>
      </c>
      <c r="H199" s="53" t="s">
        <v>30</v>
      </c>
      <c r="I199" s="52">
        <f t="shared" si="8"/>
        <v>23048.28</v>
      </c>
      <c r="J199" s="51"/>
      <c r="K199" s="50"/>
    </row>
    <row r="200" spans="1:11" ht="25.5" x14ac:dyDescent="0.2">
      <c r="A200" s="74" t="s">
        <v>23</v>
      </c>
      <c r="B200" s="58"/>
      <c r="C200" s="73" t="s">
        <v>40</v>
      </c>
      <c r="D200" s="72" t="s">
        <v>89</v>
      </c>
      <c r="E200" s="72" t="s">
        <v>80</v>
      </c>
      <c r="F200" s="75" t="s">
        <v>20</v>
      </c>
      <c r="G200" s="70" t="s">
        <v>19</v>
      </c>
      <c r="H200" s="69" t="s">
        <v>30</v>
      </c>
      <c r="I200" s="52">
        <f t="shared" si="8"/>
        <v>62000</v>
      </c>
      <c r="J200" s="51"/>
      <c r="K200" s="50"/>
    </row>
    <row r="201" spans="1:11" ht="25.5" x14ac:dyDescent="0.2">
      <c r="A201" s="74" t="s">
        <v>23</v>
      </c>
      <c r="B201" s="58"/>
      <c r="C201" s="73" t="s">
        <v>40</v>
      </c>
      <c r="D201" s="72" t="s">
        <v>89</v>
      </c>
      <c r="E201" s="72" t="s">
        <v>90</v>
      </c>
      <c r="F201" s="75" t="s">
        <v>20</v>
      </c>
      <c r="G201" s="70" t="s">
        <v>19</v>
      </c>
      <c r="H201" s="69" t="s">
        <v>30</v>
      </c>
      <c r="I201" s="52">
        <f t="shared" si="8"/>
        <v>227000</v>
      </c>
      <c r="J201" s="51"/>
      <c r="K201" s="50"/>
    </row>
    <row r="202" spans="1:11" ht="25.5" x14ac:dyDescent="0.2">
      <c r="A202" s="74" t="s">
        <v>23</v>
      </c>
      <c r="B202" s="58"/>
      <c r="C202" s="73" t="s">
        <v>40</v>
      </c>
      <c r="D202" s="72" t="s">
        <v>89</v>
      </c>
      <c r="E202" s="72" t="s">
        <v>88</v>
      </c>
      <c r="F202" s="75" t="s">
        <v>20</v>
      </c>
      <c r="G202" s="70" t="s">
        <v>19</v>
      </c>
      <c r="H202" s="69" t="s">
        <v>30</v>
      </c>
      <c r="I202" s="52">
        <f t="shared" si="8"/>
        <v>176000</v>
      </c>
      <c r="J202" s="51"/>
      <c r="K202" s="50"/>
    </row>
    <row r="203" spans="1:11" ht="25.5" x14ac:dyDescent="0.2">
      <c r="A203" s="74" t="s">
        <v>23</v>
      </c>
      <c r="B203" s="58"/>
      <c r="C203" s="57" t="s">
        <v>40</v>
      </c>
      <c r="D203" s="56" t="s">
        <v>40</v>
      </c>
      <c r="E203" s="56" t="s">
        <v>87</v>
      </c>
      <c r="F203" s="55" t="s">
        <v>31</v>
      </c>
      <c r="G203" s="58" t="s">
        <v>19</v>
      </c>
      <c r="H203" s="53" t="s">
        <v>86</v>
      </c>
      <c r="I203" s="52">
        <f t="shared" si="8"/>
        <v>1887600</v>
      </c>
      <c r="J203" s="51"/>
      <c r="K203" s="50"/>
    </row>
    <row r="204" spans="1:11" ht="25.5" x14ac:dyDescent="0.2">
      <c r="A204" s="74" t="s">
        <v>23</v>
      </c>
      <c r="B204" s="58"/>
      <c r="C204" s="57" t="s">
        <v>40</v>
      </c>
      <c r="D204" s="56" t="s">
        <v>44</v>
      </c>
      <c r="E204" s="56" t="s">
        <v>85</v>
      </c>
      <c r="F204" s="55" t="s">
        <v>20</v>
      </c>
      <c r="G204" s="58" t="s">
        <v>19</v>
      </c>
      <c r="H204" s="53" t="s">
        <v>75</v>
      </c>
      <c r="I204" s="52">
        <f t="shared" si="8"/>
        <v>0</v>
      </c>
      <c r="J204" s="51"/>
      <c r="K204" s="50"/>
    </row>
    <row r="205" spans="1:11" ht="25.5" x14ac:dyDescent="0.2">
      <c r="A205" s="74" t="s">
        <v>23</v>
      </c>
      <c r="B205" s="58"/>
      <c r="C205" s="57" t="s">
        <v>40</v>
      </c>
      <c r="D205" s="56" t="s">
        <v>44</v>
      </c>
      <c r="E205" s="56" t="s">
        <v>84</v>
      </c>
      <c r="F205" s="55" t="s">
        <v>20</v>
      </c>
      <c r="G205" s="58" t="s">
        <v>19</v>
      </c>
      <c r="H205" s="53" t="s">
        <v>75</v>
      </c>
      <c r="I205" s="52">
        <f t="shared" si="8"/>
        <v>3813533.18</v>
      </c>
      <c r="J205" s="51"/>
      <c r="K205" s="50"/>
    </row>
    <row r="206" spans="1:11" ht="25.5" x14ac:dyDescent="0.2">
      <c r="A206" s="74" t="s">
        <v>23</v>
      </c>
      <c r="B206" s="58"/>
      <c r="C206" s="57" t="s">
        <v>40</v>
      </c>
      <c r="D206" s="56" t="s">
        <v>44</v>
      </c>
      <c r="E206" s="56" t="s">
        <v>83</v>
      </c>
      <c r="F206" s="55" t="s">
        <v>20</v>
      </c>
      <c r="G206" s="58" t="s">
        <v>19</v>
      </c>
      <c r="H206" s="53" t="s">
        <v>75</v>
      </c>
      <c r="I206" s="52">
        <f t="shared" si="8"/>
        <v>61453</v>
      </c>
      <c r="J206" s="51"/>
      <c r="K206" s="50"/>
    </row>
    <row r="207" spans="1:11" ht="25.5" x14ac:dyDescent="0.2">
      <c r="A207" s="74" t="s">
        <v>23</v>
      </c>
      <c r="B207" s="58"/>
      <c r="C207" s="57" t="s">
        <v>40</v>
      </c>
      <c r="D207" s="56" t="s">
        <v>44</v>
      </c>
      <c r="E207" s="56" t="s">
        <v>82</v>
      </c>
      <c r="F207" s="55" t="s">
        <v>20</v>
      </c>
      <c r="G207" s="58" t="s">
        <v>19</v>
      </c>
      <c r="H207" s="53" t="s">
        <v>75</v>
      </c>
      <c r="I207" s="52">
        <f t="shared" si="8"/>
        <v>5000</v>
      </c>
      <c r="J207" s="51"/>
      <c r="K207" s="50"/>
    </row>
    <row r="208" spans="1:11" ht="25.5" x14ac:dyDescent="0.2">
      <c r="A208" s="74" t="s">
        <v>23</v>
      </c>
      <c r="B208" s="58"/>
      <c r="C208" s="57" t="s">
        <v>40</v>
      </c>
      <c r="D208" s="56" t="s">
        <v>44</v>
      </c>
      <c r="E208" s="56" t="s">
        <v>81</v>
      </c>
      <c r="F208" s="55" t="s">
        <v>20</v>
      </c>
      <c r="G208" s="58" t="s">
        <v>19</v>
      </c>
      <c r="H208" s="53" t="s">
        <v>75</v>
      </c>
      <c r="I208" s="52">
        <f t="shared" si="8"/>
        <v>0</v>
      </c>
      <c r="J208" s="51"/>
      <c r="K208" s="50"/>
    </row>
    <row r="209" spans="1:11" ht="25.5" x14ac:dyDescent="0.2">
      <c r="A209" s="74" t="s">
        <v>23</v>
      </c>
      <c r="B209" s="58"/>
      <c r="C209" s="57" t="s">
        <v>40</v>
      </c>
      <c r="D209" s="56" t="s">
        <v>44</v>
      </c>
      <c r="E209" s="56" t="s">
        <v>80</v>
      </c>
      <c r="F209" s="55" t="s">
        <v>20</v>
      </c>
      <c r="G209" s="58" t="s">
        <v>19</v>
      </c>
      <c r="H209" s="53" t="s">
        <v>30</v>
      </c>
      <c r="I209" s="52">
        <f t="shared" si="8"/>
        <v>3894082.4599999995</v>
      </c>
      <c r="J209" s="51"/>
      <c r="K209" s="50"/>
    </row>
    <row r="210" spans="1:11" ht="25.5" x14ac:dyDescent="0.2">
      <c r="A210" s="74" t="s">
        <v>23</v>
      </c>
      <c r="B210" s="58"/>
      <c r="C210" s="57" t="s">
        <v>40</v>
      </c>
      <c r="D210" s="56" t="s">
        <v>44</v>
      </c>
      <c r="E210" s="56" t="s">
        <v>79</v>
      </c>
      <c r="F210" s="55" t="s">
        <v>20</v>
      </c>
      <c r="G210" s="58" t="s">
        <v>19</v>
      </c>
      <c r="H210" s="53" t="s">
        <v>30</v>
      </c>
      <c r="I210" s="52">
        <f t="shared" si="8"/>
        <v>868687.68</v>
      </c>
      <c r="J210" s="51"/>
      <c r="K210" s="66"/>
    </row>
    <row r="211" spans="1:11" ht="25.5" x14ac:dyDescent="0.2">
      <c r="A211" s="74" t="s">
        <v>23</v>
      </c>
      <c r="B211" s="58"/>
      <c r="C211" s="57" t="s">
        <v>40</v>
      </c>
      <c r="D211" s="56" t="s">
        <v>44</v>
      </c>
      <c r="E211" s="56" t="s">
        <v>78</v>
      </c>
      <c r="F211" s="55" t="s">
        <v>20</v>
      </c>
      <c r="G211" s="58" t="s">
        <v>19</v>
      </c>
      <c r="H211" s="53" t="s">
        <v>30</v>
      </c>
      <c r="I211" s="52">
        <f t="shared" si="8"/>
        <v>1277660</v>
      </c>
      <c r="J211" s="51"/>
      <c r="K211" s="50"/>
    </row>
    <row r="212" spans="1:11" ht="25.5" x14ac:dyDescent="0.2">
      <c r="A212" s="74" t="s">
        <v>23</v>
      </c>
      <c r="B212" s="58"/>
      <c r="C212" s="57" t="s">
        <v>40</v>
      </c>
      <c r="D212" s="56" t="s">
        <v>44</v>
      </c>
      <c r="E212" s="56" t="s">
        <v>77</v>
      </c>
      <c r="F212" s="55" t="s">
        <v>20</v>
      </c>
      <c r="G212" s="58" t="s">
        <v>19</v>
      </c>
      <c r="H212" s="53" t="s">
        <v>30</v>
      </c>
      <c r="I212" s="52">
        <f t="shared" si="8"/>
        <v>2189220</v>
      </c>
      <c r="J212" s="51"/>
      <c r="K212" s="50"/>
    </row>
    <row r="213" spans="1:11" ht="25.5" x14ac:dyDescent="0.2">
      <c r="A213" s="74" t="s">
        <v>23</v>
      </c>
      <c r="B213" s="58"/>
      <c r="C213" s="57" t="s">
        <v>40</v>
      </c>
      <c r="D213" s="56" t="s">
        <v>44</v>
      </c>
      <c r="E213" s="56" t="s">
        <v>76</v>
      </c>
      <c r="F213" s="55" t="s">
        <v>31</v>
      </c>
      <c r="G213" s="58" t="s">
        <v>19</v>
      </c>
      <c r="H213" s="53" t="s">
        <v>75</v>
      </c>
      <c r="I213" s="52">
        <f t="shared" si="8"/>
        <v>77400</v>
      </c>
      <c r="J213" s="51"/>
      <c r="K213" s="50"/>
    </row>
    <row r="214" spans="1:11" ht="12.75" customHeight="1" x14ac:dyDescent="0.2">
      <c r="A214" s="59" t="s">
        <v>74</v>
      </c>
      <c r="B214" s="58"/>
      <c r="C214" s="57" t="s">
        <v>40</v>
      </c>
      <c r="D214" s="56" t="s">
        <v>44</v>
      </c>
      <c r="E214" s="56" t="s">
        <v>70</v>
      </c>
      <c r="F214" s="55" t="s">
        <v>73</v>
      </c>
      <c r="G214" s="58" t="s">
        <v>72</v>
      </c>
      <c r="H214" s="53" t="s">
        <v>41</v>
      </c>
      <c r="I214" s="52">
        <f t="shared" ref="I214:I239" si="9">I26</f>
        <v>3675622</v>
      </c>
      <c r="J214" s="51"/>
      <c r="K214" s="66"/>
    </row>
    <row r="215" spans="1:11" s="22" customFormat="1" ht="13.5" customHeight="1" x14ac:dyDescent="0.2">
      <c r="A215" s="59" t="s">
        <v>71</v>
      </c>
      <c r="B215" s="58"/>
      <c r="C215" s="57" t="s">
        <v>40</v>
      </c>
      <c r="D215" s="56" t="s">
        <v>44</v>
      </c>
      <c r="E215" s="56" t="s">
        <v>70</v>
      </c>
      <c r="F215" s="55" t="s">
        <v>69</v>
      </c>
      <c r="G215" s="58" t="s">
        <v>68</v>
      </c>
      <c r="H215" s="53" t="s">
        <v>41</v>
      </c>
      <c r="I215" s="52">
        <f t="shared" si="9"/>
        <v>1120893.8700000001</v>
      </c>
      <c r="J215" s="51"/>
      <c r="K215" s="50"/>
    </row>
    <row r="216" spans="1:11" s="22" customFormat="1" ht="13.5" customHeight="1" x14ac:dyDescent="0.2">
      <c r="A216" s="74" t="s">
        <v>67</v>
      </c>
      <c r="B216" s="70"/>
      <c r="C216" s="57" t="s">
        <v>40</v>
      </c>
      <c r="D216" s="56" t="s">
        <v>44</v>
      </c>
      <c r="E216" s="56" t="s">
        <v>63</v>
      </c>
      <c r="F216" s="55" t="s">
        <v>66</v>
      </c>
      <c r="G216" s="58" t="s">
        <v>65</v>
      </c>
      <c r="H216" s="53" t="s">
        <v>41</v>
      </c>
      <c r="I216" s="52">
        <f t="shared" si="9"/>
        <v>39776.5</v>
      </c>
      <c r="J216" s="51"/>
      <c r="K216" s="50"/>
    </row>
    <row r="217" spans="1:11" ht="13.5" customHeight="1" x14ac:dyDescent="0.2">
      <c r="A217" s="59" t="s">
        <v>48</v>
      </c>
      <c r="B217" s="58"/>
      <c r="C217" s="57" t="s">
        <v>40</v>
      </c>
      <c r="D217" s="56" t="s">
        <v>44</v>
      </c>
      <c r="E217" s="56" t="s">
        <v>63</v>
      </c>
      <c r="F217" s="55" t="s">
        <v>25</v>
      </c>
      <c r="G217" s="58" t="s">
        <v>46</v>
      </c>
      <c r="H217" s="53" t="s">
        <v>41</v>
      </c>
      <c r="I217" s="52">
        <f t="shared" si="9"/>
        <v>1000</v>
      </c>
      <c r="J217" s="51"/>
      <c r="K217" s="50"/>
    </row>
    <row r="218" spans="1:11" ht="12.75" customHeight="1" x14ac:dyDescent="0.2">
      <c r="A218" s="59" t="s">
        <v>57</v>
      </c>
      <c r="B218" s="58"/>
      <c r="C218" s="57" t="s">
        <v>40</v>
      </c>
      <c r="D218" s="56" t="s">
        <v>44</v>
      </c>
      <c r="E218" s="56" t="s">
        <v>63</v>
      </c>
      <c r="F218" s="55" t="s">
        <v>25</v>
      </c>
      <c r="G218" s="58" t="s">
        <v>56</v>
      </c>
      <c r="H218" s="53" t="s">
        <v>41</v>
      </c>
      <c r="I218" s="52">
        <f t="shared" si="9"/>
        <v>25175.279999999999</v>
      </c>
      <c r="J218" s="51"/>
      <c r="K218" s="66"/>
    </row>
    <row r="219" spans="1:11" s="22" customFormat="1" ht="13.5" customHeight="1" x14ac:dyDescent="0.2">
      <c r="A219" s="59" t="s">
        <v>53</v>
      </c>
      <c r="B219" s="58"/>
      <c r="C219" s="57" t="s">
        <v>40</v>
      </c>
      <c r="D219" s="56" t="s">
        <v>44</v>
      </c>
      <c r="E219" s="56" t="s">
        <v>63</v>
      </c>
      <c r="F219" s="55" t="s">
        <v>25</v>
      </c>
      <c r="G219" s="58" t="s">
        <v>51</v>
      </c>
      <c r="H219" s="53" t="s">
        <v>41</v>
      </c>
      <c r="I219" s="52">
        <f t="shared" si="9"/>
        <v>24428.620000000003</v>
      </c>
      <c r="J219" s="51"/>
      <c r="K219" s="50"/>
    </row>
    <row r="220" spans="1:11" ht="13.5" customHeight="1" x14ac:dyDescent="0.2">
      <c r="A220" s="59" t="s">
        <v>27</v>
      </c>
      <c r="B220" s="58"/>
      <c r="C220" s="57" t="s">
        <v>40</v>
      </c>
      <c r="D220" s="56" t="s">
        <v>44</v>
      </c>
      <c r="E220" s="56" t="s">
        <v>63</v>
      </c>
      <c r="F220" s="55" t="s">
        <v>64</v>
      </c>
      <c r="G220" s="58" t="s">
        <v>28</v>
      </c>
      <c r="H220" s="53" t="s">
        <v>41</v>
      </c>
      <c r="I220" s="52">
        <f t="shared" si="9"/>
        <v>0</v>
      </c>
      <c r="J220" s="51"/>
      <c r="K220" s="50"/>
    </row>
    <row r="221" spans="1:11" ht="13.5" customHeight="1" x14ac:dyDescent="0.2">
      <c r="A221" s="59" t="s">
        <v>27</v>
      </c>
      <c r="B221" s="58"/>
      <c r="C221" s="57" t="s">
        <v>40</v>
      </c>
      <c r="D221" s="56" t="s">
        <v>44</v>
      </c>
      <c r="E221" s="56" t="s">
        <v>63</v>
      </c>
      <c r="F221" s="55" t="s">
        <v>62</v>
      </c>
      <c r="G221" s="58" t="s">
        <v>61</v>
      </c>
      <c r="H221" s="53" t="s">
        <v>41</v>
      </c>
      <c r="I221" s="52">
        <f t="shared" si="9"/>
        <v>0</v>
      </c>
      <c r="J221" s="51"/>
      <c r="K221" s="50"/>
    </row>
    <row r="222" spans="1:11" ht="13.5" customHeight="1" x14ac:dyDescent="0.2">
      <c r="A222" s="59" t="s">
        <v>48</v>
      </c>
      <c r="B222" s="58"/>
      <c r="C222" s="57" t="s">
        <v>40</v>
      </c>
      <c r="D222" s="56" t="s">
        <v>44</v>
      </c>
      <c r="E222" s="56" t="s">
        <v>60</v>
      </c>
      <c r="F222" s="55" t="s">
        <v>25</v>
      </c>
      <c r="G222" s="58" t="s">
        <v>46</v>
      </c>
      <c r="H222" s="53" t="s">
        <v>41</v>
      </c>
      <c r="I222" s="52">
        <f t="shared" si="9"/>
        <v>55060</v>
      </c>
      <c r="J222" s="51"/>
      <c r="K222" s="50"/>
    </row>
    <row r="223" spans="1:11" ht="13.5" customHeight="1" x14ac:dyDescent="0.2">
      <c r="A223" s="59" t="s">
        <v>53</v>
      </c>
      <c r="B223" s="58"/>
      <c r="C223" s="57" t="s">
        <v>40</v>
      </c>
      <c r="D223" s="56" t="s">
        <v>44</v>
      </c>
      <c r="E223" s="56" t="s">
        <v>60</v>
      </c>
      <c r="F223" s="55" t="s">
        <v>25</v>
      </c>
      <c r="G223" s="58" t="s">
        <v>51</v>
      </c>
      <c r="H223" s="53" t="s">
        <v>41</v>
      </c>
      <c r="I223" s="52">
        <f t="shared" si="9"/>
        <v>29500</v>
      </c>
      <c r="J223" s="51"/>
      <c r="K223" s="50"/>
    </row>
    <row r="224" spans="1:11" ht="13.5" customHeight="1" x14ac:dyDescent="0.2">
      <c r="A224" s="74" t="s">
        <v>59</v>
      </c>
      <c r="B224" s="70"/>
      <c r="C224" s="73" t="s">
        <v>40</v>
      </c>
      <c r="D224" s="72" t="s">
        <v>44</v>
      </c>
      <c r="E224" s="72" t="s">
        <v>55</v>
      </c>
      <c r="F224" s="71" t="s">
        <v>25</v>
      </c>
      <c r="G224" s="70" t="s">
        <v>58</v>
      </c>
      <c r="H224" s="69" t="s">
        <v>41</v>
      </c>
      <c r="I224" s="52">
        <f t="shared" si="9"/>
        <v>35340</v>
      </c>
      <c r="J224" s="51"/>
      <c r="K224" s="50"/>
    </row>
    <row r="225" spans="1:11" ht="13.5" customHeight="1" x14ac:dyDescent="0.2">
      <c r="A225" s="74" t="s">
        <v>48</v>
      </c>
      <c r="B225" s="70"/>
      <c r="C225" s="73" t="s">
        <v>40</v>
      </c>
      <c r="D225" s="72" t="s">
        <v>44</v>
      </c>
      <c r="E225" s="72" t="s">
        <v>55</v>
      </c>
      <c r="F225" s="71" t="s">
        <v>25</v>
      </c>
      <c r="G225" s="70" t="s">
        <v>46</v>
      </c>
      <c r="H225" s="69" t="s">
        <v>41</v>
      </c>
      <c r="I225" s="52">
        <f t="shared" si="9"/>
        <v>5000</v>
      </c>
      <c r="J225" s="51"/>
      <c r="K225" s="50"/>
    </row>
    <row r="226" spans="1:11" ht="12.75" customHeight="1" x14ac:dyDescent="0.2">
      <c r="A226" s="59" t="s">
        <v>27</v>
      </c>
      <c r="B226" s="58"/>
      <c r="C226" s="57" t="s">
        <v>40</v>
      </c>
      <c r="D226" s="56" t="s">
        <v>44</v>
      </c>
      <c r="E226" s="56" t="s">
        <v>55</v>
      </c>
      <c r="F226" s="55" t="s">
        <v>25</v>
      </c>
      <c r="G226" s="58" t="s">
        <v>28</v>
      </c>
      <c r="H226" s="53" t="s">
        <v>41</v>
      </c>
      <c r="I226" s="52">
        <f t="shared" si="9"/>
        <v>0</v>
      </c>
      <c r="J226" s="51"/>
      <c r="K226" s="66"/>
    </row>
    <row r="227" spans="1:11" ht="12.75" customHeight="1" x14ac:dyDescent="0.2">
      <c r="A227" s="59" t="s">
        <v>27</v>
      </c>
      <c r="B227" s="58"/>
      <c r="C227" s="57" t="s">
        <v>40</v>
      </c>
      <c r="D227" s="56" t="s">
        <v>44</v>
      </c>
      <c r="E227" s="56" t="s">
        <v>55</v>
      </c>
      <c r="F227" s="55" t="s">
        <v>25</v>
      </c>
      <c r="G227" s="58" t="s">
        <v>24</v>
      </c>
      <c r="H227" s="53" t="s">
        <v>41</v>
      </c>
      <c r="I227" s="52">
        <f t="shared" si="9"/>
        <v>44080</v>
      </c>
      <c r="J227" s="51"/>
      <c r="K227" s="66"/>
    </row>
    <row r="228" spans="1:11" ht="12.75" customHeight="1" x14ac:dyDescent="0.2">
      <c r="A228" s="59" t="s">
        <v>57</v>
      </c>
      <c r="B228" s="58"/>
      <c r="C228" s="57" t="s">
        <v>40</v>
      </c>
      <c r="D228" s="56" t="s">
        <v>44</v>
      </c>
      <c r="E228" s="56" t="s">
        <v>55</v>
      </c>
      <c r="F228" s="55" t="s">
        <v>25</v>
      </c>
      <c r="G228" s="58" t="s">
        <v>56</v>
      </c>
      <c r="H228" s="53" t="s">
        <v>41</v>
      </c>
      <c r="I228" s="52">
        <f t="shared" si="9"/>
        <v>5000</v>
      </c>
      <c r="J228" s="51"/>
      <c r="K228" s="66"/>
    </row>
    <row r="229" spans="1:11" s="22" customFormat="1" ht="13.5" customHeight="1" x14ac:dyDescent="0.2">
      <c r="A229" s="59" t="s">
        <v>53</v>
      </c>
      <c r="B229" s="58"/>
      <c r="C229" s="57" t="s">
        <v>40</v>
      </c>
      <c r="D229" s="56" t="s">
        <v>44</v>
      </c>
      <c r="E229" s="56" t="s">
        <v>55</v>
      </c>
      <c r="F229" s="55" t="s">
        <v>25</v>
      </c>
      <c r="G229" s="58" t="s">
        <v>51</v>
      </c>
      <c r="H229" s="53" t="s">
        <v>41</v>
      </c>
      <c r="I229" s="52">
        <f t="shared" si="9"/>
        <v>14680</v>
      </c>
      <c r="J229" s="51"/>
      <c r="K229" s="50"/>
    </row>
    <row r="230" spans="1:11" ht="13.5" customHeight="1" x14ac:dyDescent="0.2">
      <c r="A230" s="59" t="s">
        <v>48</v>
      </c>
      <c r="B230" s="58"/>
      <c r="C230" s="57" t="s">
        <v>40</v>
      </c>
      <c r="D230" s="56" t="s">
        <v>44</v>
      </c>
      <c r="E230" s="56" t="s">
        <v>54</v>
      </c>
      <c r="F230" s="55" t="s">
        <v>25</v>
      </c>
      <c r="G230" s="58" t="s">
        <v>46</v>
      </c>
      <c r="H230" s="53" t="s">
        <v>41</v>
      </c>
      <c r="I230" s="52">
        <f t="shared" si="9"/>
        <v>51400</v>
      </c>
      <c r="J230" s="51"/>
      <c r="K230" s="50"/>
    </row>
    <row r="231" spans="1:11" ht="13.5" customHeight="1" x14ac:dyDescent="0.2">
      <c r="A231" s="59" t="s">
        <v>27</v>
      </c>
      <c r="B231" s="58"/>
      <c r="C231" s="57" t="s">
        <v>40</v>
      </c>
      <c r="D231" s="56" t="s">
        <v>44</v>
      </c>
      <c r="E231" s="56" t="s">
        <v>54</v>
      </c>
      <c r="F231" s="55" t="s">
        <v>25</v>
      </c>
      <c r="G231" s="58" t="s">
        <v>28</v>
      </c>
      <c r="H231" s="53" t="s">
        <v>41</v>
      </c>
      <c r="I231" s="52">
        <f t="shared" si="9"/>
        <v>0</v>
      </c>
      <c r="J231" s="51"/>
      <c r="K231" s="50"/>
    </row>
    <row r="232" spans="1:11" ht="13.5" customHeight="1" x14ac:dyDescent="0.2">
      <c r="A232" s="59" t="s">
        <v>27</v>
      </c>
      <c r="B232" s="58"/>
      <c r="C232" s="57" t="s">
        <v>40</v>
      </c>
      <c r="D232" s="56" t="s">
        <v>44</v>
      </c>
      <c r="E232" s="56" t="s">
        <v>54</v>
      </c>
      <c r="F232" s="55" t="s">
        <v>25</v>
      </c>
      <c r="G232" s="58" t="s">
        <v>24</v>
      </c>
      <c r="H232" s="53" t="s">
        <v>41</v>
      </c>
      <c r="I232" s="52">
        <f t="shared" si="9"/>
        <v>51000</v>
      </c>
      <c r="J232" s="51"/>
      <c r="K232" s="50"/>
    </row>
    <row r="233" spans="1:11" ht="12.75" customHeight="1" x14ac:dyDescent="0.2">
      <c r="A233" s="59" t="s">
        <v>27</v>
      </c>
      <c r="B233" s="58"/>
      <c r="C233" s="57" t="s">
        <v>40</v>
      </c>
      <c r="D233" s="56" t="s">
        <v>44</v>
      </c>
      <c r="E233" s="56" t="s">
        <v>52</v>
      </c>
      <c r="F233" s="55" t="s">
        <v>25</v>
      </c>
      <c r="G233" s="58" t="s">
        <v>28</v>
      </c>
      <c r="H233" s="53" t="s">
        <v>41</v>
      </c>
      <c r="I233" s="52">
        <f t="shared" si="9"/>
        <v>0</v>
      </c>
      <c r="J233" s="51"/>
      <c r="K233" s="66"/>
    </row>
    <row r="234" spans="1:11" ht="12.75" customHeight="1" x14ac:dyDescent="0.2">
      <c r="A234" s="59" t="s">
        <v>27</v>
      </c>
      <c r="B234" s="58"/>
      <c r="C234" s="57" t="s">
        <v>40</v>
      </c>
      <c r="D234" s="56" t="s">
        <v>44</v>
      </c>
      <c r="E234" s="56" t="s">
        <v>52</v>
      </c>
      <c r="F234" s="55" t="s">
        <v>25</v>
      </c>
      <c r="G234" s="58" t="s">
        <v>24</v>
      </c>
      <c r="H234" s="53" t="s">
        <v>41</v>
      </c>
      <c r="I234" s="52">
        <f t="shared" si="9"/>
        <v>67800</v>
      </c>
      <c r="J234" s="51"/>
      <c r="K234" s="66"/>
    </row>
    <row r="235" spans="1:11" s="22" customFormat="1" ht="13.5" customHeight="1" x14ac:dyDescent="0.2">
      <c r="A235" s="59" t="s">
        <v>53</v>
      </c>
      <c r="B235" s="58"/>
      <c r="C235" s="57" t="s">
        <v>40</v>
      </c>
      <c r="D235" s="56" t="s">
        <v>44</v>
      </c>
      <c r="E235" s="56" t="s">
        <v>52</v>
      </c>
      <c r="F235" s="55" t="s">
        <v>25</v>
      </c>
      <c r="G235" s="58" t="s">
        <v>51</v>
      </c>
      <c r="H235" s="53" t="s">
        <v>41</v>
      </c>
      <c r="I235" s="52">
        <f t="shared" si="9"/>
        <v>15000</v>
      </c>
      <c r="J235" s="51"/>
      <c r="K235" s="50"/>
    </row>
    <row r="236" spans="1:11" ht="13.5" customHeight="1" x14ac:dyDescent="0.2">
      <c r="A236" s="59" t="s">
        <v>45</v>
      </c>
      <c r="B236" s="58"/>
      <c r="C236" s="57" t="s">
        <v>40</v>
      </c>
      <c r="D236" s="56" t="s">
        <v>44</v>
      </c>
      <c r="E236" s="56" t="s">
        <v>50</v>
      </c>
      <c r="F236" s="55" t="s">
        <v>25</v>
      </c>
      <c r="G236" s="58" t="s">
        <v>42</v>
      </c>
      <c r="H236" s="53" t="s">
        <v>41</v>
      </c>
      <c r="I236" s="52">
        <f t="shared" si="9"/>
        <v>46645.84</v>
      </c>
      <c r="J236" s="51"/>
      <c r="K236" s="50"/>
    </row>
    <row r="237" spans="1:11" ht="13.5" customHeight="1" x14ac:dyDescent="0.2">
      <c r="A237" s="59" t="s">
        <v>48</v>
      </c>
      <c r="B237" s="58"/>
      <c r="C237" s="57" t="s">
        <v>40</v>
      </c>
      <c r="D237" s="56" t="s">
        <v>44</v>
      </c>
      <c r="E237" s="56" t="s">
        <v>49</v>
      </c>
      <c r="F237" s="55" t="s">
        <v>25</v>
      </c>
      <c r="G237" s="58" t="s">
        <v>46</v>
      </c>
      <c r="H237" s="53" t="s">
        <v>41</v>
      </c>
      <c r="I237" s="52">
        <f t="shared" si="9"/>
        <v>31000</v>
      </c>
      <c r="J237" s="51"/>
      <c r="K237" s="50"/>
    </row>
    <row r="238" spans="1:11" ht="13.5" customHeight="1" x14ac:dyDescent="0.2">
      <c r="A238" s="59" t="s">
        <v>48</v>
      </c>
      <c r="B238" s="58"/>
      <c r="C238" s="57" t="s">
        <v>40</v>
      </c>
      <c r="D238" s="56" t="s">
        <v>44</v>
      </c>
      <c r="E238" s="56" t="s">
        <v>47</v>
      </c>
      <c r="F238" s="55" t="s">
        <v>25</v>
      </c>
      <c r="G238" s="58" t="s">
        <v>46</v>
      </c>
      <c r="H238" s="53" t="s">
        <v>41</v>
      </c>
      <c r="I238" s="52">
        <f t="shared" si="9"/>
        <v>19000</v>
      </c>
      <c r="J238" s="68"/>
      <c r="K238" s="67"/>
    </row>
    <row r="239" spans="1:11" ht="13.5" customHeight="1" thickBot="1" x14ac:dyDescent="0.25">
      <c r="A239" s="59" t="s">
        <v>45</v>
      </c>
      <c r="B239" s="58"/>
      <c r="C239" s="57" t="s">
        <v>40</v>
      </c>
      <c r="D239" s="56" t="s">
        <v>44</v>
      </c>
      <c r="E239" s="56" t="s">
        <v>43</v>
      </c>
      <c r="F239" s="55" t="s">
        <v>25</v>
      </c>
      <c r="G239" s="58" t="s">
        <v>42</v>
      </c>
      <c r="H239" s="53" t="s">
        <v>41</v>
      </c>
      <c r="I239" s="52">
        <f t="shared" si="9"/>
        <v>463.49</v>
      </c>
      <c r="J239" s="68"/>
      <c r="K239" s="67"/>
    </row>
    <row r="240" spans="1:11" ht="18" customHeight="1" thickBot="1" x14ac:dyDescent="0.25">
      <c r="A240" s="49" t="s">
        <v>17</v>
      </c>
      <c r="B240" s="48"/>
      <c r="C240" s="47" t="s">
        <v>40</v>
      </c>
      <c r="D240" s="46" t="s">
        <v>15</v>
      </c>
      <c r="E240" s="45"/>
      <c r="F240" s="43"/>
      <c r="G240" s="44"/>
      <c r="H240" s="43"/>
      <c r="I240" s="42">
        <f>SUM(I155:I239)</f>
        <v>850939124.61000001</v>
      </c>
      <c r="J240" s="41" t="s">
        <v>12</v>
      </c>
      <c r="K240" s="40" t="s">
        <v>12</v>
      </c>
    </row>
    <row r="241" spans="1:13" ht="25.5" x14ac:dyDescent="0.2">
      <c r="A241" s="59" t="s">
        <v>23</v>
      </c>
      <c r="B241" s="58"/>
      <c r="C241" s="57" t="s">
        <v>29</v>
      </c>
      <c r="D241" s="56" t="s">
        <v>39</v>
      </c>
      <c r="E241" s="56" t="s">
        <v>38</v>
      </c>
      <c r="F241" s="55" t="s">
        <v>20</v>
      </c>
      <c r="G241" s="58" t="s">
        <v>19</v>
      </c>
      <c r="H241" s="53" t="s">
        <v>37</v>
      </c>
      <c r="I241" s="52">
        <f>I129</f>
        <v>13309400</v>
      </c>
      <c r="J241" s="51"/>
      <c r="K241" s="66"/>
    </row>
    <row r="242" spans="1:13" ht="25.5" x14ac:dyDescent="0.2">
      <c r="A242" s="59" t="s">
        <v>23</v>
      </c>
      <c r="B242" s="58"/>
      <c r="C242" s="57" t="s">
        <v>29</v>
      </c>
      <c r="D242" s="56" t="s">
        <v>33</v>
      </c>
      <c r="E242" s="56" t="s">
        <v>36</v>
      </c>
      <c r="F242" s="55" t="s">
        <v>35</v>
      </c>
      <c r="G242" s="58" t="s">
        <v>34</v>
      </c>
      <c r="H242" s="53" t="s">
        <v>30</v>
      </c>
      <c r="I242" s="52">
        <f>I130</f>
        <v>461000</v>
      </c>
      <c r="J242" s="51"/>
      <c r="K242" s="50"/>
    </row>
    <row r="243" spans="1:13" ht="26.25" thickBot="1" x14ac:dyDescent="0.25">
      <c r="A243" s="59" t="s">
        <v>23</v>
      </c>
      <c r="B243" s="58"/>
      <c r="C243" s="57" t="s">
        <v>29</v>
      </c>
      <c r="D243" s="56" t="s">
        <v>33</v>
      </c>
      <c r="E243" s="56" t="s">
        <v>32</v>
      </c>
      <c r="F243" s="55" t="s">
        <v>31</v>
      </c>
      <c r="G243" s="58" t="s">
        <v>19</v>
      </c>
      <c r="H243" s="53" t="s">
        <v>30</v>
      </c>
      <c r="I243" s="52">
        <f>I131</f>
        <v>243000</v>
      </c>
      <c r="J243" s="51"/>
      <c r="K243" s="50"/>
    </row>
    <row r="244" spans="1:13" ht="18" customHeight="1" thickBot="1" x14ac:dyDescent="0.25">
      <c r="A244" s="49" t="s">
        <v>17</v>
      </c>
      <c r="B244" s="48"/>
      <c r="C244" s="47" t="s">
        <v>29</v>
      </c>
      <c r="D244" s="46" t="s">
        <v>15</v>
      </c>
      <c r="E244" s="45"/>
      <c r="F244" s="43"/>
      <c r="G244" s="44"/>
      <c r="H244" s="43"/>
      <c r="I244" s="42">
        <f>SUM(I241:I243)</f>
        <v>14013400</v>
      </c>
      <c r="J244" s="41" t="s">
        <v>12</v>
      </c>
      <c r="K244" s="40" t="s">
        <v>12</v>
      </c>
    </row>
    <row r="245" spans="1:13" x14ac:dyDescent="0.2">
      <c r="A245" s="59" t="s">
        <v>27</v>
      </c>
      <c r="B245" s="58"/>
      <c r="C245" s="57" t="s">
        <v>16</v>
      </c>
      <c r="D245" s="56" t="s">
        <v>22</v>
      </c>
      <c r="E245" s="56" t="s">
        <v>26</v>
      </c>
      <c r="F245" s="55" t="s">
        <v>25</v>
      </c>
      <c r="G245" s="65" t="s">
        <v>28</v>
      </c>
      <c r="H245" s="53" t="s">
        <v>18</v>
      </c>
      <c r="I245" s="52">
        <f>I53</f>
        <v>0</v>
      </c>
      <c r="J245" s="51"/>
      <c r="K245" s="50"/>
    </row>
    <row r="246" spans="1:13" x14ac:dyDescent="0.2">
      <c r="A246" s="64" t="s">
        <v>27</v>
      </c>
      <c r="B246" s="58"/>
      <c r="C246" s="63" t="s">
        <v>16</v>
      </c>
      <c r="D246" s="62" t="s">
        <v>22</v>
      </c>
      <c r="E246" s="62" t="s">
        <v>26</v>
      </c>
      <c r="F246" s="61" t="s">
        <v>25</v>
      </c>
      <c r="G246" s="60" t="s">
        <v>24</v>
      </c>
      <c r="H246" s="53" t="s">
        <v>18</v>
      </c>
      <c r="I246" s="52">
        <f>I54</f>
        <v>47700</v>
      </c>
      <c r="J246" s="51"/>
      <c r="K246" s="50"/>
    </row>
    <row r="247" spans="1:13" ht="26.25" thickBot="1" x14ac:dyDescent="0.25">
      <c r="A247" s="59" t="s">
        <v>23</v>
      </c>
      <c r="B247" s="58"/>
      <c r="C247" s="57" t="s">
        <v>16</v>
      </c>
      <c r="D247" s="56" t="s">
        <v>22</v>
      </c>
      <c r="E247" s="56" t="s">
        <v>21</v>
      </c>
      <c r="F247" s="55" t="s">
        <v>20</v>
      </c>
      <c r="G247" s="54" t="s">
        <v>19</v>
      </c>
      <c r="H247" s="53" t="s">
        <v>18</v>
      </c>
      <c r="I247" s="52">
        <f>I133</f>
        <v>293100</v>
      </c>
      <c r="J247" s="51"/>
      <c r="K247" s="50"/>
    </row>
    <row r="248" spans="1:13" ht="18" customHeight="1" thickBot="1" x14ac:dyDescent="0.25">
      <c r="A248" s="49" t="s">
        <v>17</v>
      </c>
      <c r="B248" s="48"/>
      <c r="C248" s="47" t="s">
        <v>16</v>
      </c>
      <c r="D248" s="46" t="s">
        <v>15</v>
      </c>
      <c r="E248" s="45"/>
      <c r="F248" s="43"/>
      <c r="G248" s="44"/>
      <c r="H248" s="43"/>
      <c r="I248" s="42">
        <f>SUM(I245:I247)</f>
        <v>340800</v>
      </c>
      <c r="J248" s="41" t="s">
        <v>12</v>
      </c>
      <c r="K248" s="40" t="s">
        <v>12</v>
      </c>
    </row>
    <row r="249" spans="1:13" ht="15.75" thickBot="1" x14ac:dyDescent="0.25">
      <c r="A249" s="39"/>
      <c r="B249" s="39"/>
      <c r="C249" s="39" t="s">
        <v>14</v>
      </c>
      <c r="D249" s="39" t="s">
        <v>14</v>
      </c>
      <c r="E249" s="39" t="s">
        <v>14</v>
      </c>
      <c r="F249" s="39" t="s">
        <v>14</v>
      </c>
      <c r="G249" s="38" t="s">
        <v>14</v>
      </c>
      <c r="H249" s="37" t="s">
        <v>13</v>
      </c>
      <c r="I249" s="36">
        <f>I248+I244+I240+I154+I152</f>
        <v>869123924.61000001</v>
      </c>
      <c r="J249" s="35" t="s">
        <v>12</v>
      </c>
      <c r="K249" s="34" t="s">
        <v>12</v>
      </c>
      <c r="M249" s="30">
        <f>I249+'[1]упр 18 (7Б)'!I102</f>
        <v>888900159.43000007</v>
      </c>
    </row>
    <row r="250" spans="1:13" x14ac:dyDescent="0.2">
      <c r="A250" s="33" t="s">
        <v>11</v>
      </c>
      <c r="B250" s="32"/>
      <c r="M250" s="30">
        <v>888900159.43000007</v>
      </c>
    </row>
    <row r="251" spans="1:13" x14ac:dyDescent="0.2">
      <c r="A251" s="31"/>
      <c r="B251" s="31"/>
      <c r="M251" s="30">
        <f>M250-M249</f>
        <v>0</v>
      </c>
    </row>
    <row r="252" spans="1:13" ht="12.75" customHeight="1" x14ac:dyDescent="0.2">
      <c r="A252" s="26" t="s">
        <v>10</v>
      </c>
      <c r="B252" s="29"/>
      <c r="D252" s="184"/>
      <c r="E252" s="184"/>
      <c r="G252" s="185" t="s">
        <v>9</v>
      </c>
      <c r="H252" s="186"/>
      <c r="I252" s="186"/>
      <c r="J252" s="28"/>
      <c r="K252" s="17"/>
    </row>
    <row r="253" spans="1:13" x14ac:dyDescent="0.2">
      <c r="D253" s="187" t="s">
        <v>4</v>
      </c>
      <c r="E253" s="187"/>
      <c r="G253" s="187" t="s">
        <v>3</v>
      </c>
      <c r="H253" s="187"/>
      <c r="I253" s="187"/>
      <c r="J253" s="23"/>
    </row>
    <row r="254" spans="1:13" x14ac:dyDescent="0.2">
      <c r="D254" s="188"/>
      <c r="E254" s="188"/>
    </row>
    <row r="255" spans="1:13" ht="11.25" customHeight="1" x14ac:dyDescent="0.2">
      <c r="A255" s="26" t="s">
        <v>8</v>
      </c>
      <c r="B255" s="24"/>
      <c r="D255" s="184"/>
      <c r="E255" s="184"/>
      <c r="G255" s="189" t="s">
        <v>7</v>
      </c>
      <c r="H255" s="190"/>
      <c r="I255" s="190"/>
      <c r="J255" s="25"/>
    </row>
    <row r="256" spans="1:13" x14ac:dyDescent="0.2">
      <c r="D256" s="187" t="s">
        <v>4</v>
      </c>
      <c r="E256" s="187"/>
      <c r="G256" s="187" t="s">
        <v>3</v>
      </c>
      <c r="H256" s="187"/>
      <c r="I256" s="187"/>
      <c r="J256" s="23"/>
    </row>
    <row r="257" spans="1:12" x14ac:dyDescent="0.2">
      <c r="D257" s="23"/>
      <c r="E257" s="23"/>
      <c r="G257" s="23"/>
      <c r="H257" s="23"/>
      <c r="I257" s="27"/>
      <c r="J257" s="23"/>
    </row>
    <row r="258" spans="1:12" ht="11.25" customHeight="1" x14ac:dyDescent="0.2">
      <c r="A258" s="26" t="s">
        <v>6</v>
      </c>
      <c r="B258" s="24"/>
      <c r="D258" s="184"/>
      <c r="E258" s="184"/>
      <c r="G258" s="189" t="s">
        <v>5</v>
      </c>
      <c r="H258" s="190"/>
      <c r="I258" s="190"/>
      <c r="J258" s="25"/>
    </row>
    <row r="259" spans="1:12" ht="11.25" customHeight="1" x14ac:dyDescent="0.2">
      <c r="A259" s="24"/>
      <c r="B259" s="24"/>
      <c r="D259" s="187" t="s">
        <v>4</v>
      </c>
      <c r="E259" s="187"/>
      <c r="G259" s="187" t="s">
        <v>3</v>
      </c>
      <c r="H259" s="187"/>
      <c r="I259" s="187"/>
      <c r="J259" s="23"/>
    </row>
    <row r="260" spans="1:12" x14ac:dyDescent="0.2">
      <c r="A260" s="22" t="s">
        <v>2</v>
      </c>
      <c r="B260" s="22"/>
    </row>
    <row r="266" spans="1:12" ht="13.5" thickBot="1" x14ac:dyDescent="0.25"/>
    <row r="267" spans="1:12" x14ac:dyDescent="0.2">
      <c r="I267" s="168" t="s">
        <v>1</v>
      </c>
      <c r="J267" s="168"/>
      <c r="K267" s="21"/>
      <c r="L267" s="20"/>
    </row>
    <row r="268" spans="1:12" ht="16.5" thickBot="1" x14ac:dyDescent="0.25">
      <c r="I268" s="167" t="s">
        <v>0</v>
      </c>
      <c r="J268" s="167"/>
      <c r="K268" s="19"/>
      <c r="L268" s="18"/>
    </row>
    <row r="274" spans="1:11" ht="14.25" customHeight="1" x14ac:dyDescent="0.2"/>
    <row r="275" spans="1:11" ht="15" customHeight="1" x14ac:dyDescent="0.2"/>
    <row r="276" spans="1:11" ht="12.75" customHeight="1" x14ac:dyDescent="0.2"/>
    <row r="277" spans="1:11" ht="11.25" customHeight="1" x14ac:dyDescent="0.2"/>
    <row r="278" spans="1:11" x14ac:dyDescent="0.2">
      <c r="K278" s="17"/>
    </row>
    <row r="279" spans="1:11" x14ac:dyDescent="0.2">
      <c r="K279" s="17"/>
    </row>
    <row r="280" spans="1:11" x14ac:dyDescent="0.2">
      <c r="K280" s="17"/>
    </row>
    <row r="281" spans="1:11" x14ac:dyDescent="0.2">
      <c r="K281" s="17"/>
    </row>
    <row r="282" spans="1:11" x14ac:dyDescent="0.2">
      <c r="K282" s="17"/>
    </row>
    <row r="283" spans="1:11" x14ac:dyDescent="0.2">
      <c r="F283" s="16"/>
      <c r="K283" s="1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6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6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6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6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6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6"/>
      <c r="J292" s="5"/>
      <c r="K292" s="5"/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6"/>
      <c r="J293" s="5"/>
      <c r="K293" s="5"/>
    </row>
    <row r="294" spans="1:11" x14ac:dyDescent="0.2">
      <c r="A294" s="5"/>
      <c r="B294" s="5"/>
      <c r="C294" s="5"/>
      <c r="D294" s="5"/>
      <c r="E294" s="5"/>
      <c r="F294" s="5"/>
      <c r="G294" s="5"/>
      <c r="H294" s="5"/>
      <c r="I294" s="6"/>
      <c r="J294" s="5"/>
      <c r="K294" s="4"/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6"/>
      <c r="J295" s="5"/>
      <c r="K295" s="4"/>
    </row>
    <row r="296" spans="1:11" ht="15.75" x14ac:dyDescent="0.2">
      <c r="A296" s="5"/>
      <c r="B296" s="5"/>
      <c r="C296" s="5"/>
      <c r="D296" s="192"/>
      <c r="E296" s="192"/>
      <c r="F296" s="192"/>
      <c r="G296" s="5"/>
      <c r="H296" s="5"/>
      <c r="I296" s="6"/>
      <c r="J296" s="5"/>
      <c r="K296" s="4"/>
    </row>
    <row r="297" spans="1:11" x14ac:dyDescent="0.2">
      <c r="A297" s="5"/>
      <c r="B297" s="5"/>
      <c r="C297" s="5"/>
      <c r="D297" s="188"/>
      <c r="E297" s="188"/>
      <c r="F297" s="188"/>
      <c r="G297" s="5"/>
      <c r="H297" s="5"/>
      <c r="I297" s="6"/>
      <c r="J297" s="5"/>
      <c r="K297" s="4"/>
    </row>
    <row r="298" spans="1:11" x14ac:dyDescent="0.2">
      <c r="A298" s="5"/>
      <c r="B298" s="5"/>
      <c r="C298" s="5"/>
      <c r="D298" s="168"/>
      <c r="E298" s="168"/>
      <c r="F298" s="168"/>
      <c r="G298" s="5"/>
      <c r="H298" s="5"/>
      <c r="I298" s="6"/>
      <c r="J298" s="5"/>
      <c r="K298" s="4"/>
    </row>
    <row r="299" spans="1:11" ht="15.75" x14ac:dyDescent="0.2">
      <c r="A299" s="5"/>
      <c r="B299" s="5"/>
      <c r="C299" s="5"/>
      <c r="D299" s="5"/>
      <c r="E299" s="5"/>
      <c r="F299" s="5"/>
      <c r="G299" s="5"/>
      <c r="H299" s="5"/>
      <c r="I299" s="14"/>
      <c r="J299" s="13"/>
      <c r="K299" s="12"/>
    </row>
    <row r="300" spans="1:11" x14ac:dyDescent="0.2">
      <c r="A300" s="11"/>
      <c r="B300" s="11"/>
      <c r="C300" s="5"/>
      <c r="D300" s="5"/>
      <c r="E300" s="5"/>
      <c r="F300" s="5"/>
      <c r="G300" s="5"/>
      <c r="H300" s="5"/>
      <c r="I300" s="9"/>
      <c r="J300" s="8"/>
      <c r="K300" s="10"/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9"/>
      <c r="J301" s="8"/>
      <c r="K301" s="7"/>
    </row>
    <row r="302" spans="1:11" x14ac:dyDescent="0.2">
      <c r="A302" s="5"/>
      <c r="B302" s="5"/>
      <c r="C302" s="5"/>
      <c r="D302" s="5"/>
      <c r="E302" s="5"/>
      <c r="F302" s="5"/>
      <c r="G302" s="5"/>
      <c r="H302" s="5"/>
      <c r="I302" s="6"/>
      <c r="J302" s="5"/>
      <c r="K302" s="4"/>
    </row>
    <row r="303" spans="1:11" x14ac:dyDescent="0.2">
      <c r="A303" s="191"/>
      <c r="B303" s="191"/>
      <c r="C303" s="191"/>
      <c r="D303" s="191"/>
      <c r="E303" s="191"/>
      <c r="F303" s="191"/>
      <c r="G303" s="191"/>
      <c r="H303" s="191"/>
      <c r="I303" s="191"/>
      <c r="J303" s="191"/>
      <c r="K303" s="191"/>
    </row>
    <row r="304" spans="1:11" x14ac:dyDescent="0.2">
      <c r="A304" s="191"/>
      <c r="B304" s="191"/>
      <c r="C304" s="191"/>
      <c r="D304" s="191"/>
      <c r="E304" s="191"/>
      <c r="F304" s="191"/>
      <c r="G304" s="191"/>
      <c r="H304" s="191"/>
      <c r="I304" s="191"/>
      <c r="J304" s="191"/>
      <c r="K304" s="191"/>
    </row>
  </sheetData>
  <mergeCells count="58">
    <mergeCell ref="D259:E259"/>
    <mergeCell ref="G259:I259"/>
    <mergeCell ref="A304:K304"/>
    <mergeCell ref="I267:J267"/>
    <mergeCell ref="I268:J268"/>
    <mergeCell ref="D296:F296"/>
    <mergeCell ref="D297:F297"/>
    <mergeCell ref="D298:F298"/>
    <mergeCell ref="A303:K303"/>
    <mergeCell ref="D255:E255"/>
    <mergeCell ref="G255:I255"/>
    <mergeCell ref="D256:E256"/>
    <mergeCell ref="G256:I256"/>
    <mergeCell ref="D258:E258"/>
    <mergeCell ref="G258:I258"/>
    <mergeCell ref="D252:E252"/>
    <mergeCell ref="G252:I252"/>
    <mergeCell ref="D253:E253"/>
    <mergeCell ref="G253:I253"/>
    <mergeCell ref="D254:E254"/>
    <mergeCell ref="A146:K146"/>
    <mergeCell ref="A148:A149"/>
    <mergeCell ref="B148:B149"/>
    <mergeCell ref="C148:F148"/>
    <mergeCell ref="G148:H148"/>
    <mergeCell ref="I148:K148"/>
    <mergeCell ref="A137:K137"/>
    <mergeCell ref="A139:A140"/>
    <mergeCell ref="B139:B140"/>
    <mergeCell ref="C139:F139"/>
    <mergeCell ref="G139:H139"/>
    <mergeCell ref="I139:K139"/>
    <mergeCell ref="A58:K58"/>
    <mergeCell ref="A59:K59"/>
    <mergeCell ref="A60:K60"/>
    <mergeCell ref="A62:A63"/>
    <mergeCell ref="B62:B63"/>
    <mergeCell ref="C62:F62"/>
    <mergeCell ref="G62:H62"/>
    <mergeCell ref="I62:K62"/>
    <mergeCell ref="A19:K19"/>
    <mergeCell ref="A20:K20"/>
    <mergeCell ref="A21:K21"/>
    <mergeCell ref="A23:A24"/>
    <mergeCell ref="B23:B24"/>
    <mergeCell ref="C23:F23"/>
    <mergeCell ref="G23:H23"/>
    <mergeCell ref="I23:K23"/>
    <mergeCell ref="E8:F8"/>
    <mergeCell ref="A10:H10"/>
    <mergeCell ref="A11:H11"/>
    <mergeCell ref="A12:H12"/>
    <mergeCell ref="A18:C18"/>
    <mergeCell ref="E1:K1"/>
    <mergeCell ref="E3:K3"/>
    <mergeCell ref="E5:K5"/>
    <mergeCell ref="E7:G7"/>
    <mergeCell ref="H7:K7"/>
  </mergeCells>
  <printOptions horizontalCentered="1"/>
  <pageMargins left="0.31496062992125984" right="0.55118110236220474" top="0.59055118110236227" bottom="0.39370078740157483" header="0.31496062992125984" footer="0.31496062992125984"/>
  <pageSetup paperSize="9" scale="55" fitToHeight="0" orientation="portrait" r:id="rId1"/>
  <headerFooter alignWithMargins="0"/>
  <rowBreaks count="2" manualBreakCount="2">
    <brk id="81" max="10" man="1"/>
    <brk id="1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ком 18 (7Б) (2)</vt:lpstr>
      <vt:lpstr>'ком 18 (7Б) (2)'!BFT_Print_Titles</vt:lpstr>
      <vt:lpstr>'ком 18 (7Б) (2)'!Заголовки_для_печати</vt:lpstr>
      <vt:lpstr>'ком 18 (7Б) (2)'!Область_печати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Кирилюк К. А.</cp:lastModifiedBy>
  <dcterms:created xsi:type="dcterms:W3CDTF">2020-01-17T00:33:45Z</dcterms:created>
  <dcterms:modified xsi:type="dcterms:W3CDTF">2020-01-17T03:42:36Z</dcterms:modified>
</cp:coreProperties>
</file>